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BBD37E8E-FECA-48C8-A389-62DC6D687950}" xr6:coauthVersionLast="47" xr6:coauthVersionMax="47" xr10:uidLastSave="{00000000-0000-0000-0000-000000000000}"/>
  <bookViews>
    <workbookView xWindow="30825" yWindow="315" windowWidth="25005" windowHeight="14310" xr2:uid="{00000000-000D-0000-FFFF-FFFF00000000}"/>
  </bookViews>
  <sheets>
    <sheet name="All Products" sheetId="1" r:id="rId1"/>
  </sheets>
  <externalReferences>
    <externalReference r:id="rId2"/>
  </externalReferences>
  <definedNames>
    <definedName name="_xlnm._FilterDatabase" localSheetId="0" hidden="1">'All Products'!$B$4:$V$63</definedName>
    <definedName name="관세">#REF!</definedName>
    <definedName name="업체">[1]BASE!$A$33:$B$83</definedName>
    <definedName name="제품">[1]BASE!$A$1:$F$29</definedName>
    <definedName name="환율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64" i="1" l="1"/>
  <c r="T7" i="1" l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" i="1"/>
  <c r="T64" i="1" l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" i="1"/>
  <c r="U64" i="1" l="1"/>
  <c r="R63" i="1"/>
  <c r="R62" i="1"/>
  <c r="R61" i="1"/>
  <c r="R60" i="1"/>
  <c r="R59" i="1"/>
  <c r="R58" i="1"/>
  <c r="R57" i="1"/>
  <c r="R56" i="1"/>
  <c r="R55" i="1"/>
  <c r="R54" i="1"/>
  <c r="R48" i="1"/>
  <c r="R47" i="1"/>
  <c r="R46" i="1"/>
  <c r="R45" i="1"/>
  <c r="R44" i="1"/>
  <c r="R43" i="1"/>
  <c r="R42" i="1"/>
  <c r="R41" i="1"/>
  <c r="R40" i="1"/>
  <c r="R39" i="1"/>
  <c r="R38" i="1"/>
  <c r="R37" i="1"/>
  <c r="R36" i="1"/>
  <c r="R35" i="1"/>
  <c r="R34" i="1"/>
  <c r="R33" i="1"/>
  <c r="R32" i="1"/>
  <c r="R29" i="1"/>
  <c r="R28" i="1"/>
  <c r="R27" i="1"/>
  <c r="R26" i="1"/>
  <c r="R25" i="1"/>
  <c r="R24" i="1"/>
  <c r="R23" i="1"/>
  <c r="R22" i="1"/>
  <c r="R21" i="1"/>
  <c r="R20" i="1"/>
  <c r="R19" i="1"/>
  <c r="R9" i="1"/>
  <c r="R8" i="1"/>
  <c r="R7" i="1"/>
  <c r="R6" i="1"/>
</calcChain>
</file>

<file path=xl/sharedStrings.xml><?xml version="1.0" encoding="utf-8"?>
<sst xmlns="http://schemas.openxmlformats.org/spreadsheetml/2006/main" count="268" uniqueCount="233">
  <si>
    <t>No</t>
    <phoneticPr fontId="4" type="noConversion"/>
  </si>
  <si>
    <t>Line Name</t>
  </si>
  <si>
    <t>Image</t>
    <phoneticPr fontId="4" type="noConversion"/>
  </si>
  <si>
    <t>KLAVUU CODE</t>
  </si>
  <si>
    <t>Product Name</t>
  </si>
  <si>
    <t>Retail
Price</t>
    <phoneticPr fontId="5" type="noConversion"/>
  </si>
  <si>
    <t>Net</t>
  </si>
  <si>
    <t>UPC/ASN Code</t>
  </si>
  <si>
    <t>N/W.T</t>
  </si>
  <si>
    <t>G/W.T</t>
  </si>
  <si>
    <t>OutBox</t>
  </si>
  <si>
    <t>InBox</t>
  </si>
  <si>
    <t>Dimensions (cm) Out Box</t>
    <phoneticPr fontId="4" type="noConversion"/>
  </si>
  <si>
    <t>CBM</t>
  </si>
  <si>
    <t>KOREAN</t>
  </si>
  <si>
    <t>ENGLISH</t>
  </si>
  <si>
    <t>(g)</t>
  </si>
  <si>
    <t>(Kg)</t>
  </si>
  <si>
    <t xml:space="preserve">Quantity </t>
  </si>
  <si>
    <t xml:space="preserve">L </t>
  </si>
  <si>
    <t>W</t>
  </si>
  <si>
    <t>H</t>
  </si>
  <si>
    <t>PHYTONCID</t>
    <phoneticPr fontId="5" type="noConversion"/>
  </si>
  <si>
    <t>KCL001</t>
  </si>
  <si>
    <t>KLAVUU REVITALIZING FACIAL CLEANSING FOAM</t>
    <phoneticPr fontId="4" type="noConversion"/>
  </si>
  <si>
    <t>150ml</t>
    <phoneticPr fontId="5" type="noConversion"/>
  </si>
  <si>
    <t>KCL002</t>
  </si>
  <si>
    <t>클라뷰 피톤치드 마일드 클렌징 폼 150ml</t>
  </si>
  <si>
    <t>KLAVUU PHYTONCIDE MILD CLEANSING FOAM</t>
    <phoneticPr fontId="4" type="noConversion"/>
  </si>
  <si>
    <t>KCL003</t>
  </si>
  <si>
    <t>클라뷰 피톤치드 필링 젤 80ml</t>
  </si>
  <si>
    <t>KLAVUU PHYTONCIDE PEELING GEL</t>
    <phoneticPr fontId="4" type="noConversion"/>
  </si>
  <si>
    <t>80ml</t>
    <phoneticPr fontId="5" type="noConversion"/>
  </si>
  <si>
    <t>KCL004</t>
  </si>
  <si>
    <t>클라뷰 피톤치드 퀵 클렌징 패드 380ml/100매</t>
    <phoneticPr fontId="5" type="noConversion"/>
  </si>
  <si>
    <t>KLAVUU PHYTONCIDE QUICK CLEANSING PAD</t>
    <phoneticPr fontId="4" type="noConversion"/>
  </si>
  <si>
    <t>380ml</t>
    <phoneticPr fontId="5" type="noConversion"/>
  </si>
  <si>
    <t>KSN0001</t>
    <phoneticPr fontId="5" type="noConversion"/>
  </si>
  <si>
    <t>클라뷰 비건 징크 선크림 50ml</t>
    <phoneticPr fontId="5" type="noConversion"/>
  </si>
  <si>
    <t>KLAVUU Vegan Zinc Suncream</t>
    <phoneticPr fontId="5" type="noConversion"/>
  </si>
  <si>
    <t>50ml</t>
    <phoneticPr fontId="5" type="noConversion"/>
  </si>
  <si>
    <t xml:space="preserve"> Sleeping Pack</t>
    <phoneticPr fontId="5" type="noConversion"/>
  </si>
  <si>
    <t>KSC001</t>
  </si>
  <si>
    <t>KLAVUU Nourishing Care Lip Sleeping Pack vanilla</t>
    <phoneticPr fontId="4" type="noConversion"/>
  </si>
  <si>
    <t>20g</t>
  </si>
  <si>
    <t>KSC002</t>
  </si>
  <si>
    <t>클라뷰 너리싱 케어 립 슬리핑 팩 베리 20g(리뉴얼)</t>
  </si>
  <si>
    <t>KLAVUU Nourishing Care Lip Sleeping Pack berry</t>
    <phoneticPr fontId="4" type="noConversion"/>
  </si>
  <si>
    <t>KSC003</t>
  </si>
  <si>
    <t>클라뷰 너리싱 케어 립 슬리핑 팩 코코넛 20g(리뉴얼)</t>
  </si>
  <si>
    <t>KLAVUU Nourishing Care Lip Sleeping Pack coconut</t>
    <phoneticPr fontId="4" type="noConversion"/>
  </si>
  <si>
    <t>KSC004</t>
  </si>
  <si>
    <t>클라뷰 너리싱 케어 립 슬리핑 팩 바닐라 3g(리뉴얼)</t>
    <phoneticPr fontId="4" type="noConversion"/>
  </si>
  <si>
    <t>KLAVUU Nourishing Care Lip Sleeping Pack vanilla 3g</t>
    <phoneticPr fontId="4" type="noConversion"/>
  </si>
  <si>
    <t>3g</t>
    <phoneticPr fontId="4" type="noConversion"/>
  </si>
  <si>
    <t xml:space="preserve"> Vegan </t>
    <phoneticPr fontId="5" type="noConversion"/>
  </si>
  <si>
    <t>KSK001</t>
  </si>
  <si>
    <t>클라뷰 리얼 비건 콜라겐 앰플 30ml</t>
  </si>
  <si>
    <t>KLAVUU Vegan Collagen Ampoule</t>
    <phoneticPr fontId="5" type="noConversion"/>
  </si>
  <si>
    <t>30ml</t>
    <phoneticPr fontId="4" type="noConversion"/>
  </si>
  <si>
    <t>KSK002</t>
  </si>
  <si>
    <t>클라뷰 리얼 비건 콜라겐 크림 50ml</t>
  </si>
  <si>
    <t>KLAVUU Vegan Collagen Cream</t>
  </si>
  <si>
    <t>50ml</t>
    <phoneticPr fontId="4" type="noConversion"/>
  </si>
  <si>
    <t>KSK003</t>
  </si>
  <si>
    <t>클라뷰 리얼 비건 콜라겐 앰플 5ml(미니어처)</t>
    <phoneticPr fontId="4" type="noConversion"/>
  </si>
  <si>
    <t>KLAVUU Vegan Collagen Ampoule 5ml</t>
    <phoneticPr fontId="4" type="noConversion"/>
  </si>
  <si>
    <t>5ml</t>
    <phoneticPr fontId="4" type="noConversion"/>
  </si>
  <si>
    <t>KSK004</t>
  </si>
  <si>
    <t>클라뷰 리얼 비건 콜라겐 크림 15ml(미니어처)</t>
    <phoneticPr fontId="4" type="noConversion"/>
  </si>
  <si>
    <t>KLAVUU Vegan Collagen Cream 15ml</t>
    <phoneticPr fontId="4" type="noConversion"/>
  </si>
  <si>
    <t>15ml</t>
    <phoneticPr fontId="4" type="noConversion"/>
  </si>
  <si>
    <t>The Origin</t>
    <phoneticPr fontId="4" type="noConversion"/>
  </si>
  <si>
    <t>OR0001</t>
  </si>
  <si>
    <t>디 오리진 오션에센스 워터 170ml &amp; 디 오리진 오션부스터 샷30ml</t>
    <phoneticPr fontId="4" type="noConversion"/>
  </si>
  <si>
    <t>The Origin Ocean Essence Water &amp; The Origin Ocean Booster Shot</t>
    <phoneticPr fontId="4" type="noConversion"/>
  </si>
  <si>
    <t>170ml, 30ml</t>
    <phoneticPr fontId="4" type="noConversion"/>
  </si>
  <si>
    <t>OR0002</t>
  </si>
  <si>
    <t>디 오리진 오션 부스터 샷 30ml</t>
  </si>
  <si>
    <t>The Origin Ocean Booster Shot</t>
    <phoneticPr fontId="4" type="noConversion"/>
  </si>
  <si>
    <t>OR0003</t>
  </si>
  <si>
    <t>디 오리진 앰플 디핑 패드 180ml/50매</t>
  </si>
  <si>
    <t>The Origin Ampoule Dipping Pad</t>
    <phoneticPr fontId="4" type="noConversion"/>
  </si>
  <si>
    <t>180ml</t>
    <phoneticPr fontId="4" type="noConversion"/>
  </si>
  <si>
    <t>OR0004</t>
  </si>
  <si>
    <t>디 오리진 딥 오션 젤 컴포터 70ml</t>
  </si>
  <si>
    <t>The Origin Deeep Ocean Gel Comforter</t>
    <phoneticPr fontId="4" type="noConversion"/>
  </si>
  <si>
    <t>70ml</t>
    <phoneticPr fontId="4" type="noConversion"/>
  </si>
  <si>
    <t xml:space="preserve">White Pearlsation
</t>
    <phoneticPr fontId="4" type="noConversion"/>
  </si>
  <si>
    <t>WH0001</t>
  </si>
  <si>
    <t>화이트 펄세이션 리바이탈라이징 펄 트리트먼트 토너 140ml</t>
    <phoneticPr fontId="4" type="noConversion"/>
  </si>
  <si>
    <t>WHITE PEARLSATION Revitalizing Pearl Treatment Toner</t>
  </si>
  <si>
    <t>140ml</t>
  </si>
  <si>
    <t>WH0002</t>
  </si>
  <si>
    <t>화이트 펄세이션 스페셜 디바인 펄 세럼 33ml</t>
    <phoneticPr fontId="4" type="noConversion"/>
  </si>
  <si>
    <t>WHITE PEARLSATION Special Divine Pearl Serum</t>
  </si>
  <si>
    <t>33ml</t>
  </si>
  <si>
    <t>WH0003</t>
  </si>
  <si>
    <t>화이트 펄세이션 인리치드 디바인 펄 크림 50ml</t>
    <phoneticPr fontId="4" type="noConversion"/>
  </si>
  <si>
    <t>WHITE PEARLSATION  Enriched Divine Pearl Cream</t>
  </si>
  <si>
    <t>50ml</t>
  </si>
  <si>
    <t>WH0004</t>
  </si>
  <si>
    <t>화이트 펄세이션 컴플리티드 리바이탈라이징 펄 아이크림 20ml</t>
    <phoneticPr fontId="4" type="noConversion"/>
  </si>
  <si>
    <t>WHITE PEARLSATION Completed Revitalizing Pearl Eye Cream</t>
  </si>
  <si>
    <t>20ml</t>
  </si>
  <si>
    <t>화이트 펄세이션 아이디얼 액트리스 백스테이지 크림 1 오리지널 30ml</t>
    <phoneticPr fontId="4" type="noConversion"/>
  </si>
  <si>
    <t>WHITE PEARLSATION Ideal Actress Backstage Cream SPF30 PA++ ORIGINAL</t>
    <phoneticPr fontId="4" type="noConversion"/>
  </si>
  <si>
    <t>30ml</t>
  </si>
  <si>
    <t>WH0009</t>
    <phoneticPr fontId="4" type="noConversion"/>
  </si>
  <si>
    <t>화이트 펄세이션 아이디얼 액트리스 백스테이지 크림 3 민트 30ml</t>
  </si>
  <si>
    <t>WH0010</t>
    <phoneticPr fontId="4" type="noConversion"/>
  </si>
  <si>
    <t>화이트 펄세이션 아이디얼 액트리스 백스테이지 크림 2 라벤더 30ml</t>
  </si>
  <si>
    <t xml:space="preserve">WHITE PEARLSATION Ideal Actress Backstage Cream SPF30 PA++LAVENDER </t>
  </si>
  <si>
    <t xml:space="preserve">Blue Pearlsation
 </t>
    <phoneticPr fontId="4" type="noConversion"/>
  </si>
  <si>
    <t>BL0001</t>
  </si>
  <si>
    <t>블루 펄세이션 원데이 에잇컵스 마린 콜라겐 아쿠아 토너 140ml</t>
    <phoneticPr fontId="4" type="noConversion"/>
  </si>
  <si>
    <t>BLUE PEARLSATION One Day 8 Cups Marine Collagen Aqua Toner</t>
    <phoneticPr fontId="4" type="noConversion"/>
  </si>
  <si>
    <t>BL0002</t>
  </si>
  <si>
    <t>블루 펄세이션 원데이 에잇컵스 마린 콜라겐 아쿠아 크림 50ml</t>
  </si>
  <si>
    <t>BLUE PEARLSATION One Day 8 Cups Marine Collagen Aqua Cream</t>
    <phoneticPr fontId="4" type="noConversion"/>
  </si>
  <si>
    <t>BL0003</t>
  </si>
  <si>
    <t>블루 펄세이션 마린 아쿠아 인리치드 크림 50ml</t>
    <phoneticPr fontId="4" type="noConversion"/>
  </si>
  <si>
    <t>BLUE PEARLSATION Marine Aqua Enriched Cream</t>
    <phoneticPr fontId="4" type="noConversion"/>
  </si>
  <si>
    <t>BL0009</t>
    <phoneticPr fontId="4" type="noConversion"/>
  </si>
  <si>
    <t>블루 펄세이션 마린 드롭 세럼 30ml</t>
    <phoneticPr fontId="4" type="noConversion"/>
  </si>
  <si>
    <t>BLUE PEARLSATION Marine Drop Serum</t>
    <phoneticPr fontId="4" type="noConversion"/>
  </si>
  <si>
    <t>BL0017</t>
    <phoneticPr fontId="4" type="noConversion"/>
  </si>
  <si>
    <t>블루 펄세이션 에잇 하이드라 마린 앰플 50ml</t>
    <phoneticPr fontId="4" type="noConversion"/>
  </si>
  <si>
    <t>BLUE PEARLSATION Eight Hydra Marine Ampoule</t>
    <phoneticPr fontId="4" type="noConversion"/>
  </si>
  <si>
    <t>BL0007</t>
  </si>
  <si>
    <t>블루 펄세이션 하이커버리지 마린 콜라겐 아쿠아 쿠션 21호 12g</t>
    <phoneticPr fontId="4" type="noConversion"/>
  </si>
  <si>
    <t>12g</t>
  </si>
  <si>
    <t>BL0008</t>
  </si>
  <si>
    <t>블루 펄세이션 하이커버리지 마린 콜라겐 아쿠아 쿠션 23호 12g</t>
    <phoneticPr fontId="4" type="noConversion"/>
  </si>
  <si>
    <t>BLUE PEARLSATION HIGH COVERAGE MARINE COLLAGEN AQUA CUSHION #23</t>
  </si>
  <si>
    <t>BL0007-1</t>
  </si>
  <si>
    <t>블루 펄세이션 하이커버리지 마린 콜라겐 아쿠아 쿠션 21호 12g_리필</t>
    <phoneticPr fontId="4" type="noConversion"/>
  </si>
  <si>
    <t>BLUE PEARLSATION HIGH COVERAGE MARINE COLLAGEN AQUA CUSHION #21 (REFILL)</t>
  </si>
  <si>
    <t>BL0008-1</t>
  </si>
  <si>
    <t>블루 펄세이션 하이커버리지 마린 콜라겐 아쿠아 쿠션 23호 12g_리필</t>
    <phoneticPr fontId="4" type="noConversion"/>
  </si>
  <si>
    <t>BLUE PEARLSATION HIGH COVERAGE MARINE COLLAGEN AQUA CUSHION #23 (REFILL)</t>
  </si>
  <si>
    <t>BL0007-2</t>
    <phoneticPr fontId="4" type="noConversion"/>
  </si>
  <si>
    <t>블루 펄세이션 하이커버리지 마린 콜라겐 아쿠아 쿠션 21호 12g_리필세트</t>
    <phoneticPr fontId="4" type="noConversion"/>
  </si>
  <si>
    <t>BLUE PEARLSATION HIGH COVERAGE MARINE COLLAGEN AQUA CUSHION #21 (REFILL SET)</t>
  </si>
  <si>
    <t>12g * 2</t>
  </si>
  <si>
    <t>BL0008-2</t>
    <phoneticPr fontId="4" type="noConversion"/>
  </si>
  <si>
    <t>블루 펄세이션 하이커버리지 마린 콜라겐 아쿠아 쿠션 23호 12g_리필세트</t>
    <phoneticPr fontId="4" type="noConversion"/>
  </si>
  <si>
    <t>BLUE PEARLSATION HIGH COVERAGE MARINE COLLAGEN AQUA CUSHION #23 (REFILL SET)</t>
  </si>
  <si>
    <t xml:space="preserve">Green Pearlsation
</t>
    <phoneticPr fontId="4" type="noConversion"/>
  </si>
  <si>
    <t>GR0002</t>
  </si>
  <si>
    <t>그린 펄세이션 티트리 케어 바디 스프레이 100ml</t>
    <phoneticPr fontId="4" type="noConversion"/>
  </si>
  <si>
    <t>GREEN PEARLSATION Teatree Care Body Spray</t>
  </si>
  <si>
    <t>100ml</t>
  </si>
  <si>
    <t>Special Care</t>
    <phoneticPr fontId="4" type="noConversion"/>
  </si>
  <si>
    <t>SC0005</t>
  </si>
  <si>
    <t>스페셜 케어 펄 글로우 마스크 100ml</t>
    <phoneticPr fontId="4" type="noConversion"/>
  </si>
  <si>
    <t>Special Care Pearl Glow Mask</t>
    <phoneticPr fontId="4" type="noConversion"/>
  </si>
  <si>
    <t>SC0012</t>
  </si>
  <si>
    <t>스폐셜케어 아쿠아 포린 인텐스 밤 50ml</t>
    <phoneticPr fontId="4" type="noConversion"/>
  </si>
  <si>
    <t>KLAVUU SPECIAL CARE AQUAPORIN INTENSE BALM</t>
  </si>
  <si>
    <t>SC0013</t>
  </si>
  <si>
    <t>스페셜케어 플라-바이오 크림 50ml</t>
    <phoneticPr fontId="4" type="noConversion"/>
  </si>
  <si>
    <t>KLAVUU SPECIAL CARE PLA-BIO CREAM</t>
  </si>
  <si>
    <t>Resuve Pearlsation</t>
    <phoneticPr fontId="4" type="noConversion"/>
  </si>
  <si>
    <t>RJ0002</t>
  </si>
  <si>
    <t>레쥬브 펄세이션 멀티 펄 펩타이드 크림 50ml</t>
    <phoneticPr fontId="4" type="noConversion"/>
  </si>
  <si>
    <t>Resuve Pearlsation Multi Pearl Peptide Cream</t>
    <phoneticPr fontId="4" type="noConversion"/>
  </si>
  <si>
    <t>RJ0004</t>
  </si>
  <si>
    <t>레쥬브 펄세이션 멀티 펄 펩타이드 아이크림 20ml</t>
    <phoneticPr fontId="4" type="noConversion"/>
  </si>
  <si>
    <t>Resuve Pearlsation Multi Pearl Peptide Eye Cream</t>
    <phoneticPr fontId="4" type="noConversion"/>
  </si>
  <si>
    <t>UV Protection</t>
    <phoneticPr fontId="4" type="noConversion"/>
  </si>
  <si>
    <t>UV0003</t>
  </si>
  <si>
    <t>유브이 프로텍션 프레쉬 선젤 50ml</t>
  </si>
  <si>
    <t xml:space="preserve">UV Protection Fresh Sun Gel </t>
    <phoneticPr fontId="4" type="noConversion"/>
  </si>
  <si>
    <t>URBAN PEARLSATION</t>
    <phoneticPr fontId="5" type="noConversion"/>
  </si>
  <si>
    <t>UR0038</t>
  </si>
  <si>
    <t>어반 펄세이션 하이 커버리지 텐션 쿠션 EX 12g #21 라이트베이지</t>
    <phoneticPr fontId="4" type="noConversion"/>
  </si>
  <si>
    <t>12g</t>
    <phoneticPr fontId="4" type="noConversion"/>
  </si>
  <si>
    <t>UR0039</t>
  </si>
  <si>
    <t>어반 펄세이션 하이 커버리지 텐션 쿠션 EX 12g #23 미디움베이지</t>
  </si>
  <si>
    <t>URBAN PEARLSATION High Coverage Tenshion Cushion EX No.23</t>
    <phoneticPr fontId="4" type="noConversion"/>
  </si>
  <si>
    <t>UR0040</t>
  </si>
  <si>
    <t>어반 펄세이션 하이 커버리지 텐션 쿠션 EX 12g #21_리필세트</t>
  </si>
  <si>
    <t>URBAN PEARLSATION High Coverage Tenshion Cushion EX No.21 (REFILL SET)</t>
  </si>
  <si>
    <t>12g*2</t>
  </si>
  <si>
    <t>UR0041</t>
  </si>
  <si>
    <t>어반 펄세이션 하이 커버리지 텐션 쿠션 EX 12g #23_리필세트</t>
  </si>
  <si>
    <t>URBAN PEARLSATION High Coverage Tenshion Cushion EX No.23 (REFILL SET)</t>
  </si>
  <si>
    <t>UR0011-1</t>
  </si>
  <si>
    <t>어반 펄세이션 스파클 아이섀도우 1.4g #SP1 메리골드피치</t>
    <phoneticPr fontId="4" type="noConversion"/>
  </si>
  <si>
    <t>URBAN PEARLSATION Sparkle Eyeshadow -  #SP1 Marigold Peach</t>
    <phoneticPr fontId="4" type="noConversion"/>
  </si>
  <si>
    <t>1.4g</t>
  </si>
  <si>
    <t>UR0011-2</t>
  </si>
  <si>
    <t>어반 펄세이션 스파클 아이섀도우 1.4g #SP2 실버라일락</t>
  </si>
  <si>
    <t xml:space="preserve">URBAN PEARLSATION Sparkle Eyeshadow - #SP2 Silver Lilac </t>
    <phoneticPr fontId="4" type="noConversion"/>
  </si>
  <si>
    <t>UR0011-3</t>
  </si>
  <si>
    <t>어반 펄세이션 스파클 아이섀도우 1.4g #SP3 크리스탈 골드</t>
  </si>
  <si>
    <t>URBAN PEARLSATION Sparkle Eyeshadow -  #SP3 Crystal Gold</t>
    <phoneticPr fontId="4" type="noConversion"/>
  </si>
  <si>
    <t>UR0011-4</t>
  </si>
  <si>
    <t>어반 펄세이션 스파클 아이섀도우 1.4g #SP4 글램브라운</t>
  </si>
  <si>
    <t xml:space="preserve">URBAN PEARLSATION Sparkle Eyeshadow - #SP4 Glam Brown </t>
    <phoneticPr fontId="4" type="noConversion"/>
  </si>
  <si>
    <t>UR0011-5</t>
  </si>
  <si>
    <t>어반 펄세이션 스파클 아이섀도우 1.4g #SP5 미드나잇핑크</t>
  </si>
  <si>
    <t xml:space="preserve">URBAN PEARLSATION Sparkle Eyeshadow - #SP5 Midnight Pink </t>
    <phoneticPr fontId="4" type="noConversion"/>
  </si>
  <si>
    <t>UR0029-1</t>
  </si>
  <si>
    <t>어반 펄세이션 내추럴 파우더 블러셔 5.5g #1 샴페인누드</t>
    <phoneticPr fontId="4" type="noConversion"/>
  </si>
  <si>
    <t xml:space="preserve">URBAN PEARLSATION NATURAL POWDER BLUSHER_ #1 CHAMPAGNE NUDE </t>
    <phoneticPr fontId="4" type="noConversion"/>
  </si>
  <si>
    <t>5.5g</t>
  </si>
  <si>
    <t>UR0029-2</t>
  </si>
  <si>
    <t>어반 펄세이션 내추럴 파우더 블러셔 5.5g #2 소프트피치</t>
  </si>
  <si>
    <t xml:space="preserve">URBAN PEARLSATION NATURAL #2 POWDER BLUSHER_SOFT PEACH  </t>
    <phoneticPr fontId="4" type="noConversion"/>
  </si>
  <si>
    <t>UR0029-3</t>
  </si>
  <si>
    <t>어반 펄세이션 내추럴 파우더 블러셔 5.5g #3 오렌지블라썸</t>
  </si>
  <si>
    <t xml:space="preserve">URBAN PEARLSATION NATURAL POWDER BLUSHER_ #3 ORANGE BLOSSOM  </t>
    <phoneticPr fontId="4" type="noConversion"/>
  </si>
  <si>
    <t>UR0029-4</t>
  </si>
  <si>
    <t>어반 펄세이션 내추럴 파우더 블러셔 5.5g #4 앙골라핑크</t>
  </si>
  <si>
    <t xml:space="preserve">URBAN PEARLSATION NATURAL POWDER BLUSHER_#4 ANGORA PINK  </t>
    <phoneticPr fontId="4" type="noConversion"/>
  </si>
  <si>
    <t>UR0029-5</t>
  </si>
  <si>
    <t>어반 펄세이션 내추럴 파우더 블러셔 5.5g #5 로지피오니</t>
  </si>
  <si>
    <t xml:space="preserve">URBAN PEARLSATION NATURAL POWDER BLUSHER_ #5 ROSY PEONY </t>
    <phoneticPr fontId="4" type="noConversion"/>
  </si>
  <si>
    <t xml:space="preserve"> Sleeping Pack</t>
    <phoneticPr fontId="3" type="noConversion"/>
  </si>
  <si>
    <t>클라뷰 너리싱 케어 립 슬리핑 팩 바닐라 20g(리뉴얼)</t>
    <phoneticPr fontId="3" type="noConversion"/>
  </si>
  <si>
    <t>WHITE PEARLSATION Ideal Actress Backstage Cream SPF30 PA++ MINT</t>
    <phoneticPr fontId="3" type="noConversion"/>
  </si>
  <si>
    <t>BLUE PEARLSATION HIGH COVERAGE MARINE COLLAGEN AQUA CUSHION #21</t>
    <phoneticPr fontId="3" type="noConversion"/>
  </si>
  <si>
    <t>URBAN PEARLSATION High Coverage Tenshion Cushion EX No.21</t>
    <phoneticPr fontId="4" type="noConversion"/>
  </si>
  <si>
    <t>KBS001</t>
  </si>
  <si>
    <t>클라뷰 액트리스 백스테이지 베이스 픽싱 30ml</t>
  </si>
  <si>
    <t xml:space="preserve"> Actress Backstage Fixxing 30ml</t>
    <phoneticPr fontId="4" type="noConversion"/>
  </si>
  <si>
    <t>KMS001</t>
  </si>
  <si>
    <t>클라뷰 액트리스 백스테이지 필오프 글로우 마스크 70ml</t>
  </si>
  <si>
    <t>KLAVUU Actress Backstage Peel off Glow Mask</t>
  </si>
  <si>
    <t>WH0028</t>
    <phoneticPr fontId="4" type="noConversion"/>
  </si>
  <si>
    <t>클라뷰 제품리스트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</si>
</sst>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₩&quot;#,##0;[Red]\-&quot;₩&quot;#,##0"/>
    <numFmt numFmtId="41" formatCode="_-* #,##0_-;\-* #,##0_-;_-* &quot;-&quot;_-;_-@_-"/>
    <numFmt numFmtId="177" formatCode="&quot;₩&quot;#,##0"/>
    <numFmt numFmtId="178" formatCode="0_);[Red]\(0\)"/>
    <numFmt numFmtId="179" formatCode="0.000_);\(0.000\)"/>
    <numFmt numFmtId="180" formatCode="0.00_ "/>
    <numFmt numFmtId="181" formatCode="0.0_ "/>
  </numFmts>
  <fonts count="20" x14ac:knownFonts="1">
    <font>
      <sz val="11"/>
      <color rgb="FF000000"/>
      <name val="Calibri"/>
      <family val="2"/>
    </font>
    <font>
      <sz val="10"/>
      <color rgb="FF000000"/>
      <name val="Times New Roman"/>
      <family val="1"/>
    </font>
    <font>
      <sz val="12"/>
      <color indexed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바탕"/>
      <family val="1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0000"/>
      <name val="等线"/>
      <family val="3"/>
      <charset val="129"/>
    </font>
    <font>
      <sz val="10"/>
      <color rgb="FF000000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14"/>
      <color indexed="9"/>
      <name val="맑은 고딕"/>
      <family val="3"/>
      <charset val="129"/>
    </font>
    <font>
      <sz val="14"/>
      <color rgb="FF000000"/>
      <name val="맑은 고딕"/>
      <family val="3"/>
      <charset val="129"/>
    </font>
    <font>
      <sz val="14"/>
      <name val="맑은 고딕"/>
      <family val="3"/>
      <charset val="129"/>
    </font>
    <font>
      <sz val="14"/>
      <color theme="1"/>
      <name val="맑은 고딕"/>
      <family val="3"/>
      <charset val="129"/>
    </font>
    <font>
      <b/>
      <sz val="14"/>
      <name val="맑은 고딕"/>
      <family val="3"/>
      <charset val="129"/>
    </font>
    <font>
      <b/>
      <sz val="14"/>
      <color indexed="8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3F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4">
    <xf numFmtId="0" fontId="0" fillId="0" borderId="0"/>
    <xf numFmtId="0" fontId="1" fillId="0" borderId="0"/>
    <xf numFmtId="0" fontId="6" fillId="0" borderId="0"/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0" borderId="0">
      <protection locked="0"/>
    </xf>
    <xf numFmtId="0" fontId="1" fillId="0" borderId="0"/>
  </cellStyleXfs>
  <cellXfs count="99">
    <xf numFmtId="0" fontId="0" fillId="0" borderId="0" xfId="0"/>
    <xf numFmtId="0" fontId="2" fillId="0" borderId="0" xfId="1" applyFont="1" applyAlignment="1">
      <alignment horizontal="left" vertical="top"/>
    </xf>
    <xf numFmtId="0" fontId="7" fillId="0" borderId="0" xfId="1" applyFont="1" applyAlignment="1">
      <alignment horizontal="left" vertical="top"/>
    </xf>
    <xf numFmtId="0" fontId="11" fillId="0" borderId="0" xfId="1" applyFont="1" applyAlignment="1">
      <alignment horizontal="left" vertical="top"/>
    </xf>
    <xf numFmtId="0" fontId="13" fillId="0" borderId="0" xfId="1" applyFont="1" applyAlignment="1">
      <alignment vertical="center"/>
    </xf>
    <xf numFmtId="0" fontId="14" fillId="5" borderId="1" xfId="1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horizontal="center" vertical="center"/>
    </xf>
    <xf numFmtId="0" fontId="13" fillId="0" borderId="0" xfId="1" applyFont="1" applyAlignment="1">
      <alignment horizontal="left" vertical="top"/>
    </xf>
    <xf numFmtId="0" fontId="15" fillId="0" borderId="0" xfId="1" applyFont="1" applyAlignment="1">
      <alignment vertical="center"/>
    </xf>
    <xf numFmtId="0" fontId="15" fillId="0" borderId="1" xfId="1" applyFont="1" applyBorder="1" applyAlignment="1">
      <alignment horizontal="center" vertical="center"/>
    </xf>
    <xf numFmtId="0" fontId="15" fillId="0" borderId="1" xfId="1" applyFont="1" applyBorder="1" applyAlignment="1">
      <alignment horizontal="left" vertical="top"/>
    </xf>
    <xf numFmtId="0" fontId="13" fillId="4" borderId="1" xfId="1" applyFont="1" applyFill="1" applyBorder="1" applyAlignment="1" applyProtection="1">
      <alignment horizontal="center" vertical="center"/>
      <protection locked="0"/>
    </xf>
    <xf numFmtId="0" fontId="16" fillId="0" borderId="1" xfId="1" applyFont="1" applyBorder="1" applyAlignment="1">
      <alignment horizontal="left" vertical="center" wrapText="1"/>
    </xf>
    <xf numFmtId="6" fontId="16" fillId="0" borderId="1" xfId="3" applyNumberFormat="1" applyFont="1" applyFill="1" applyBorder="1" applyAlignment="1">
      <alignment horizontal="left" vertical="center" wrapText="1"/>
    </xf>
    <xf numFmtId="6" fontId="17" fillId="0" borderId="1" xfId="3" applyNumberFormat="1" applyFont="1" applyFill="1" applyBorder="1" applyAlignment="1">
      <alignment horizontal="center" vertical="center" wrapText="1"/>
    </xf>
    <xf numFmtId="0" fontId="13" fillId="3" borderId="1" xfId="1" applyFont="1" applyFill="1" applyBorder="1" applyAlignment="1">
      <alignment horizontal="center" vertical="center"/>
    </xf>
    <xf numFmtId="178" fontId="13" fillId="3" borderId="1" xfId="1" applyNumberFormat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179" fontId="16" fillId="0" borderId="1" xfId="2" applyNumberFormat="1" applyFont="1" applyBorder="1" applyAlignment="1">
      <alignment horizontal="center" vertical="center"/>
    </xf>
    <xf numFmtId="177" fontId="15" fillId="0" borderId="1" xfId="1" applyNumberFormat="1" applyFont="1" applyBorder="1" applyAlignment="1">
      <alignment horizontal="center" vertical="center"/>
    </xf>
    <xf numFmtId="0" fontId="15" fillId="0" borderId="0" xfId="1" applyFont="1" applyAlignment="1">
      <alignment horizontal="left" vertical="top"/>
    </xf>
    <xf numFmtId="0" fontId="15" fillId="0" borderId="0" xfId="1" applyFont="1" applyAlignment="1">
      <alignment horizontal="left" vertical="center"/>
    </xf>
    <xf numFmtId="0" fontId="13" fillId="4" borderId="1" xfId="0" applyFont="1" applyFill="1" applyBorder="1" applyAlignment="1" applyProtection="1">
      <alignment horizontal="center" vertical="center"/>
      <protection locked="0"/>
    </xf>
    <xf numFmtId="0" fontId="16" fillId="0" borderId="3" xfId="0" applyFont="1" applyBorder="1" applyAlignment="1">
      <alignment horizontal="left" vertical="center" wrapText="1"/>
    </xf>
    <xf numFmtId="6" fontId="16" fillId="0" borderId="3" xfId="3" applyNumberFormat="1" applyFont="1" applyFill="1" applyBorder="1" applyAlignment="1">
      <alignment horizontal="left" vertical="center" wrapText="1"/>
    </xf>
    <xf numFmtId="6" fontId="16" fillId="0" borderId="3" xfId="3" applyNumberFormat="1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178" fontId="13" fillId="0" borderId="1" xfId="0" applyNumberFormat="1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179" fontId="16" fillId="0" borderId="3" xfId="2" applyNumberFormat="1" applyFont="1" applyBorder="1" applyAlignment="1">
      <alignment horizontal="center" vertical="center"/>
    </xf>
    <xf numFmtId="0" fontId="15" fillId="3" borderId="1" xfId="1" applyFont="1" applyFill="1" applyBorder="1" applyAlignment="1">
      <alignment horizontal="left" vertical="top"/>
    </xf>
    <xf numFmtId="0" fontId="13" fillId="3" borderId="1" xfId="1" applyFont="1" applyFill="1" applyBorder="1" applyAlignment="1" applyProtection="1">
      <alignment horizontal="center" vertical="center"/>
      <protection locked="0"/>
    </xf>
    <xf numFmtId="0" fontId="13" fillId="3" borderId="1" xfId="1" applyFont="1" applyFill="1" applyBorder="1" applyAlignment="1">
      <alignment horizontal="left" vertical="center" wrapText="1"/>
    </xf>
    <xf numFmtId="0" fontId="16" fillId="3" borderId="1" xfId="1" applyFont="1" applyFill="1" applyBorder="1" applyAlignment="1">
      <alignment vertical="center" wrapText="1"/>
    </xf>
    <xf numFmtId="6" fontId="16" fillId="3" borderId="1" xfId="3" applyNumberFormat="1" applyFont="1" applyFill="1" applyBorder="1" applyAlignment="1">
      <alignment horizontal="center" vertical="center" wrapText="1"/>
    </xf>
    <xf numFmtId="0" fontId="16" fillId="3" borderId="1" xfId="1" applyFont="1" applyFill="1" applyBorder="1" applyAlignment="1">
      <alignment horizontal="center" vertical="center" wrapText="1"/>
    </xf>
    <xf numFmtId="178" fontId="13" fillId="0" borderId="1" xfId="1" applyNumberFormat="1" applyFont="1" applyBorder="1" applyAlignment="1">
      <alignment horizontal="center" vertical="center" wrapText="1"/>
    </xf>
    <xf numFmtId="180" fontId="16" fillId="0" borderId="1" xfId="2" applyNumberFormat="1" applyFont="1" applyBorder="1" applyAlignment="1">
      <alignment horizontal="center" vertical="center"/>
    </xf>
    <xf numFmtId="0" fontId="16" fillId="0" borderId="1" xfId="2" applyFont="1" applyBorder="1" applyAlignment="1">
      <alignment horizontal="center" vertical="center"/>
    </xf>
    <xf numFmtId="0" fontId="13" fillId="3" borderId="1" xfId="1" applyFont="1" applyFill="1" applyBorder="1" applyAlignment="1">
      <alignment horizontal="center" vertical="center" wrapText="1"/>
    </xf>
    <xf numFmtId="178" fontId="13" fillId="3" borderId="1" xfId="4" applyNumberFormat="1" applyFont="1" applyFill="1" applyBorder="1" applyAlignment="1">
      <alignment horizontal="center" vertical="center"/>
    </xf>
    <xf numFmtId="180" fontId="16" fillId="3" borderId="1" xfId="2" applyNumberFormat="1" applyFont="1" applyFill="1" applyBorder="1" applyAlignment="1">
      <alignment horizontal="center" vertical="center"/>
    </xf>
    <xf numFmtId="0" fontId="16" fillId="3" borderId="1" xfId="2" applyFont="1" applyFill="1" applyBorder="1" applyAlignment="1">
      <alignment horizontal="center" vertical="center"/>
    </xf>
    <xf numFmtId="1" fontId="13" fillId="3" borderId="1" xfId="1" applyNumberFormat="1" applyFont="1" applyFill="1" applyBorder="1" applyAlignment="1" applyProtection="1">
      <alignment horizontal="center" vertical="center" wrapText="1"/>
      <protection locked="0"/>
    </xf>
    <xf numFmtId="6" fontId="13" fillId="3" borderId="1" xfId="3" applyNumberFormat="1" applyFont="1" applyFill="1" applyBorder="1" applyAlignment="1">
      <alignment horizontal="center" vertical="center" wrapText="1"/>
    </xf>
    <xf numFmtId="178" fontId="16" fillId="3" borderId="1" xfId="4" applyNumberFormat="1" applyFont="1" applyFill="1" applyBorder="1" applyAlignment="1">
      <alignment horizontal="center" vertical="center"/>
    </xf>
    <xf numFmtId="181" fontId="16" fillId="0" borderId="1" xfId="2" applyNumberFormat="1" applyFont="1" applyBorder="1" applyAlignment="1">
      <alignment horizontal="center" vertical="center"/>
    </xf>
    <xf numFmtId="178" fontId="13" fillId="3" borderId="1" xfId="5" applyNumberFormat="1" applyFont="1" applyFill="1" applyBorder="1" applyAlignment="1">
      <alignment horizontal="center" vertical="center"/>
    </xf>
    <xf numFmtId="0" fontId="13" fillId="3" borderId="1" xfId="0" applyFont="1" applyFill="1" applyBorder="1" applyAlignment="1" applyProtection="1">
      <alignment horizontal="center" vertical="center"/>
      <protection locked="0"/>
    </xf>
    <xf numFmtId="0" fontId="16" fillId="3" borderId="1" xfId="13" applyFont="1" applyFill="1" applyBorder="1" applyAlignment="1">
      <alignment horizontal="left" vertical="center" wrapText="1"/>
    </xf>
    <xf numFmtId="6" fontId="16" fillId="3" borderId="1" xfId="3" applyNumberFormat="1" applyFont="1" applyFill="1" applyBorder="1" applyAlignment="1">
      <alignment horizontal="left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 wrapText="1"/>
    </xf>
    <xf numFmtId="178" fontId="13" fillId="3" borderId="1" xfId="0" applyNumberFormat="1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/>
    </xf>
    <xf numFmtId="179" fontId="16" fillId="3" borderId="1" xfId="2" applyNumberFormat="1" applyFont="1" applyFill="1" applyBorder="1" applyAlignment="1">
      <alignment horizontal="center" vertical="center"/>
    </xf>
    <xf numFmtId="0" fontId="15" fillId="3" borderId="1" xfId="1" applyFont="1" applyFill="1" applyBorder="1" applyAlignment="1">
      <alignment horizontal="center" vertical="center"/>
    </xf>
    <xf numFmtId="177" fontId="15" fillId="3" borderId="1" xfId="1" applyNumberFormat="1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left" vertical="center" wrapText="1"/>
    </xf>
    <xf numFmtId="6" fontId="16" fillId="3" borderId="3" xfId="3" applyNumberFormat="1" applyFont="1" applyFill="1" applyBorder="1" applyAlignment="1">
      <alignment horizontal="left" vertical="center" wrapText="1"/>
    </xf>
    <xf numFmtId="6" fontId="16" fillId="3" borderId="3" xfId="3" applyNumberFormat="1" applyFont="1" applyFill="1" applyBorder="1" applyAlignment="1">
      <alignment horizontal="center" vertical="center" wrapText="1"/>
    </xf>
    <xf numFmtId="3" fontId="13" fillId="3" borderId="3" xfId="5" applyNumberFormat="1" applyFont="1" applyFill="1" applyBorder="1" applyAlignment="1">
      <alignment horizontal="center" vertical="center"/>
    </xf>
    <xf numFmtId="179" fontId="16" fillId="3" borderId="3" xfId="2" applyNumberFormat="1" applyFont="1" applyFill="1" applyBorder="1" applyAlignment="1">
      <alignment horizontal="center" vertical="center"/>
    </xf>
    <xf numFmtId="178" fontId="13" fillId="3" borderId="1" xfId="1" applyNumberFormat="1" applyFont="1" applyFill="1" applyBorder="1" applyAlignment="1">
      <alignment horizontal="center" vertical="center"/>
    </xf>
    <xf numFmtId="0" fontId="13" fillId="3" borderId="1" xfId="1" applyFont="1" applyFill="1" applyBorder="1" applyAlignment="1">
      <alignment vertical="center" wrapText="1"/>
    </xf>
    <xf numFmtId="179" fontId="18" fillId="0" borderId="1" xfId="2" applyNumberFormat="1" applyFont="1" applyBorder="1" applyAlignment="1">
      <alignment horizontal="center" vertical="center"/>
    </xf>
    <xf numFmtId="0" fontId="16" fillId="3" borderId="1" xfId="1" applyFont="1" applyFill="1" applyBorder="1" applyAlignment="1">
      <alignment horizontal="left" vertical="center" wrapText="1"/>
    </xf>
    <xf numFmtId="178" fontId="16" fillId="3" borderId="1" xfId="4" applyNumberFormat="1" applyFont="1" applyFill="1" applyBorder="1" applyAlignment="1">
      <alignment horizontal="center" vertical="center" wrapText="1"/>
    </xf>
    <xf numFmtId="178" fontId="13" fillId="3" borderId="1" xfId="4" applyNumberFormat="1" applyFont="1" applyFill="1" applyBorder="1" applyAlignment="1">
      <alignment horizontal="center" vertical="center" wrapText="1"/>
    </xf>
    <xf numFmtId="178" fontId="13" fillId="3" borderId="1" xfId="5" applyNumberFormat="1" applyFont="1" applyFill="1" applyBorder="1" applyAlignment="1">
      <alignment horizontal="center" vertical="center" wrapText="1"/>
    </xf>
    <xf numFmtId="178" fontId="13" fillId="3" borderId="1" xfId="1" quotePrefix="1" applyNumberFormat="1" applyFont="1" applyFill="1" applyBorder="1" applyAlignment="1">
      <alignment horizontal="center" vertical="center"/>
    </xf>
    <xf numFmtId="0" fontId="17" fillId="3" borderId="1" xfId="1" applyFont="1" applyFill="1" applyBorder="1" applyAlignment="1">
      <alignment horizontal="left" vertical="center" wrapText="1"/>
    </xf>
    <xf numFmtId="0" fontId="13" fillId="0" borderId="1" xfId="1" applyFont="1" applyBorder="1" applyAlignment="1">
      <alignment horizontal="left" vertical="top"/>
    </xf>
    <xf numFmtId="178" fontId="13" fillId="3" borderId="1" xfId="6" applyNumberFormat="1" applyFont="1" applyFill="1" applyBorder="1" applyAlignment="1">
      <alignment horizontal="center" vertical="center"/>
    </xf>
    <xf numFmtId="0" fontId="13" fillId="3" borderId="1" xfId="7" applyFont="1" applyFill="1" applyBorder="1" applyAlignment="1">
      <alignment horizontal="left" vertical="center"/>
    </xf>
    <xf numFmtId="178" fontId="13" fillId="3" borderId="1" xfId="9" applyNumberFormat="1" applyFont="1" applyFill="1" applyBorder="1" applyAlignment="1">
      <alignment horizontal="center" vertical="center" wrapText="1"/>
    </xf>
    <xf numFmtId="0" fontId="13" fillId="3" borderId="1" xfId="10" applyFont="1" applyFill="1" applyBorder="1" applyAlignment="1">
      <alignment horizontal="center" vertical="center"/>
    </xf>
    <xf numFmtId="0" fontId="13" fillId="0" borderId="1" xfId="1" applyFont="1" applyBorder="1" applyAlignment="1">
      <alignment horizontal="center" vertical="top"/>
    </xf>
    <xf numFmtId="0" fontId="13" fillId="0" borderId="1" xfId="1" applyFont="1" applyBorder="1" applyAlignment="1">
      <alignment horizontal="center" vertical="top" wrapText="1"/>
    </xf>
    <xf numFmtId="6" fontId="13" fillId="0" borderId="1" xfId="1" applyNumberFormat="1" applyFont="1" applyBorder="1" applyAlignment="1">
      <alignment horizontal="center" vertical="top"/>
    </xf>
    <xf numFmtId="177" fontId="13" fillId="0" borderId="1" xfId="1" applyNumberFormat="1" applyFont="1" applyBorder="1" applyAlignment="1">
      <alignment horizontal="left" vertical="top"/>
    </xf>
    <xf numFmtId="0" fontId="13" fillId="0" borderId="0" xfId="1" applyFont="1" applyAlignment="1">
      <alignment horizontal="center" vertical="top"/>
    </xf>
    <xf numFmtId="0" fontId="13" fillId="0" borderId="0" xfId="1" applyFont="1" applyAlignment="1">
      <alignment horizontal="center" vertical="top" wrapText="1"/>
    </xf>
    <xf numFmtId="6" fontId="13" fillId="0" borderId="0" xfId="1" applyNumberFormat="1" applyFont="1" applyAlignment="1">
      <alignment horizontal="center" vertical="top"/>
    </xf>
    <xf numFmtId="9" fontId="13" fillId="0" borderId="0" xfId="11" applyFont="1" applyAlignment="1">
      <alignment horizontal="center" vertical="top"/>
    </xf>
    <xf numFmtId="0" fontId="12" fillId="0" borderId="0" xfId="1" applyFont="1" applyAlignment="1">
      <alignment horizontal="left" vertical="top"/>
    </xf>
    <xf numFmtId="0" fontId="13" fillId="3" borderId="1" xfId="1" applyFont="1" applyFill="1" applyBorder="1" applyAlignment="1">
      <alignment horizontal="center" vertical="center" wrapText="1"/>
    </xf>
    <xf numFmtId="0" fontId="13" fillId="3" borderId="2" xfId="1" applyFont="1" applyFill="1" applyBorder="1" applyAlignment="1">
      <alignment horizontal="center" vertical="center" wrapText="1"/>
    </xf>
    <xf numFmtId="0" fontId="13" fillId="3" borderId="4" xfId="1" applyFont="1" applyFill="1" applyBorder="1" applyAlignment="1">
      <alignment horizontal="center" vertical="center" wrapText="1"/>
    </xf>
    <xf numFmtId="0" fontId="13" fillId="3" borderId="3" xfId="1" applyFont="1" applyFill="1" applyBorder="1" applyAlignment="1">
      <alignment horizontal="center" vertical="center" wrapText="1"/>
    </xf>
    <xf numFmtId="6" fontId="14" fillId="5" borderId="2" xfId="1" applyNumberFormat="1" applyFont="1" applyFill="1" applyBorder="1" applyAlignment="1">
      <alignment horizontal="center" vertical="center" wrapText="1"/>
    </xf>
    <xf numFmtId="6" fontId="14" fillId="5" borderId="3" xfId="1" applyNumberFormat="1" applyFont="1" applyFill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/>
    </xf>
    <xf numFmtId="0" fontId="19" fillId="6" borderId="1" xfId="1" applyFont="1" applyFill="1" applyBorder="1" applyAlignment="1">
      <alignment horizontal="center" vertical="center" wrapText="1"/>
    </xf>
    <xf numFmtId="0" fontId="19" fillId="6" borderId="1" xfId="1" applyFont="1" applyFill="1" applyBorder="1" applyAlignment="1">
      <alignment horizontal="center" vertical="center"/>
    </xf>
    <xf numFmtId="0" fontId="14" fillId="5" borderId="1" xfId="1" applyFont="1" applyFill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vertical="center"/>
    </xf>
    <xf numFmtId="0" fontId="14" fillId="2" borderId="1" xfId="1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horizontal="center" vertical="center"/>
    </xf>
  </cellXfs>
  <cellStyles count="14">
    <cellStyle name="백분율 11" xfId="11" xr:uid="{00000000-0005-0000-0000-000000000000}"/>
    <cellStyle name="常规 2 2" xfId="12" xr:uid="{00000000-0005-0000-0000-000001000000}"/>
    <cellStyle name="쉼표 [0] 2" xfId="3" xr:uid="{00000000-0005-0000-0000-000002000000}"/>
    <cellStyle name="표준" xfId="0" builtinId="0"/>
    <cellStyle name="표준 100" xfId="1" xr:uid="{00000000-0005-0000-0000-000004000000}"/>
    <cellStyle name="표준 13" xfId="6" xr:uid="{00000000-0005-0000-0000-000005000000}"/>
    <cellStyle name="표준 14" xfId="7" xr:uid="{00000000-0005-0000-0000-000006000000}"/>
    <cellStyle name="표준 16" xfId="10" xr:uid="{00000000-0005-0000-0000-000007000000}"/>
    <cellStyle name="표준 18" xfId="8" xr:uid="{00000000-0005-0000-0000-000008000000}"/>
    <cellStyle name="표준 2" xfId="13" xr:uid="{394B2D2A-184F-444F-9B45-3241DDFAD73F}"/>
    <cellStyle name="표준 21" xfId="9" xr:uid="{00000000-0005-0000-0000-000009000000}"/>
    <cellStyle name="표준 3" xfId="4" xr:uid="{00000000-0005-0000-0000-00000A000000}"/>
    <cellStyle name="표준 5" xfId="5" xr:uid="{00000000-0005-0000-0000-00000B000000}"/>
    <cellStyle name="표준_MEDICA 2008 전시품 선적안내서" xfId="2" xr:uid="{00000000-0005-0000-0000-00000C000000}"/>
  </cellStyles>
  <dxfs count="0"/>
  <tableStyles count="0" defaultTableStyle="TableStyleMedium2" defaultPivotStyle="PivotStyleLight16"/>
  <colors>
    <mruColors>
      <color rgb="FFFFF3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jpe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9" Type="http://schemas.openxmlformats.org/officeDocument/2006/relationships/image" Target="../media/image29.png"/><Relationship Id="rId11" Type="http://schemas.openxmlformats.org/officeDocument/2006/relationships/image" Target="../media/image11.jpeg"/><Relationship Id="rId24" Type="http://schemas.openxmlformats.org/officeDocument/2006/relationships/image" Target="../media/image24.png"/><Relationship Id="rId32" Type="http://schemas.openxmlformats.org/officeDocument/2006/relationships/image" Target="../media/image32.jpe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jpe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8" Type="http://schemas.openxmlformats.org/officeDocument/2006/relationships/image" Target="../media/image8.jpeg"/><Relationship Id="rId51" Type="http://schemas.openxmlformats.org/officeDocument/2006/relationships/image" Target="../media/image51.pn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33" Type="http://schemas.openxmlformats.org/officeDocument/2006/relationships/image" Target="../media/image33.jpe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0" Type="http://schemas.openxmlformats.org/officeDocument/2006/relationships/image" Target="../media/image20.jpeg"/><Relationship Id="rId41" Type="http://schemas.openxmlformats.org/officeDocument/2006/relationships/image" Target="../media/image41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381000</xdr:colOff>
      <xdr:row>22</xdr:row>
      <xdr:rowOff>76200</xdr:rowOff>
    </xdr:from>
    <xdr:to>
      <xdr:col>3</xdr:col>
      <xdr:colOff>952500</xdr:colOff>
      <xdr:row>22</xdr:row>
      <xdr:rowOff>844550</xdr:rowOff>
    </xdr:to>
    <xdr:pic>
      <xdr:nvPicPr>
        <xdr:cNvPr id="2" name="그림 18">
          <a:extLst>
            <a:ext uri="{FF2B5EF4-FFF2-40B4-BE49-F238E27FC236}">
              <a16:creationId xmlns:a16="http://schemas.microsoft.com/office/drawing/2014/main" id="{D199B476-1611-47C1-A88D-5DCB8BA0B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7323" y="16901160"/>
          <a:ext cx="571500" cy="768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386773</xdr:colOff>
      <xdr:row>23</xdr:row>
      <xdr:rowOff>34636</xdr:rowOff>
    </xdr:from>
    <xdr:to>
      <xdr:col>3</xdr:col>
      <xdr:colOff>983673</xdr:colOff>
      <xdr:row>24</xdr:row>
      <xdr:rowOff>28386</xdr:rowOff>
    </xdr:to>
    <xdr:pic>
      <xdr:nvPicPr>
        <xdr:cNvPr id="3" name="그림 20">
          <a:extLst>
            <a:ext uri="{FF2B5EF4-FFF2-40B4-BE49-F238E27FC236}">
              <a16:creationId xmlns:a16="http://schemas.microsoft.com/office/drawing/2014/main" id="{9B5697B3-EA4E-4124-9844-C4189616D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3096" y="17805801"/>
          <a:ext cx="596900" cy="927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171450</xdr:colOff>
      <xdr:row>24</xdr:row>
      <xdr:rowOff>273050</xdr:rowOff>
    </xdr:from>
    <xdr:to>
      <xdr:col>3</xdr:col>
      <xdr:colOff>1149350</xdr:colOff>
      <xdr:row>24</xdr:row>
      <xdr:rowOff>749300</xdr:rowOff>
    </xdr:to>
    <xdr:pic>
      <xdr:nvPicPr>
        <xdr:cNvPr id="4" name="그림 22">
          <a:extLst>
            <a:ext uri="{FF2B5EF4-FFF2-40B4-BE49-F238E27FC236}">
              <a16:creationId xmlns:a16="http://schemas.microsoft.com/office/drawing/2014/main" id="{F5639DDD-44E8-4FEB-96BF-A447CEF76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7773" y="18990420"/>
          <a:ext cx="97790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209550</xdr:colOff>
      <xdr:row>25</xdr:row>
      <xdr:rowOff>273050</xdr:rowOff>
    </xdr:from>
    <xdr:to>
      <xdr:col>3</xdr:col>
      <xdr:colOff>1143000</xdr:colOff>
      <xdr:row>25</xdr:row>
      <xdr:rowOff>749300</xdr:rowOff>
    </xdr:to>
    <xdr:pic>
      <xdr:nvPicPr>
        <xdr:cNvPr id="5" name="그림 24">
          <a:extLst>
            <a:ext uri="{FF2B5EF4-FFF2-40B4-BE49-F238E27FC236}">
              <a16:creationId xmlns:a16="http://schemas.microsoft.com/office/drawing/2014/main" id="{9CB8E3E3-2F2B-42E5-8974-3BEAE74AE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873" y="19936626"/>
          <a:ext cx="9334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234950</xdr:colOff>
      <xdr:row>31</xdr:row>
      <xdr:rowOff>114878</xdr:rowOff>
    </xdr:from>
    <xdr:to>
      <xdr:col>3</xdr:col>
      <xdr:colOff>1143000</xdr:colOff>
      <xdr:row>31</xdr:row>
      <xdr:rowOff>927678</xdr:rowOff>
    </xdr:to>
    <xdr:pic>
      <xdr:nvPicPr>
        <xdr:cNvPr id="9" name="그림 46">
          <a:extLst>
            <a:ext uri="{FF2B5EF4-FFF2-40B4-BE49-F238E27FC236}">
              <a16:creationId xmlns:a16="http://schemas.microsoft.com/office/drawing/2014/main" id="{9439AAE8-AEDE-4995-8CDF-0D639C4EA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1273" y="23563275"/>
          <a:ext cx="908050" cy="812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181915</xdr:colOff>
      <xdr:row>32</xdr:row>
      <xdr:rowOff>50774</xdr:rowOff>
    </xdr:from>
    <xdr:to>
      <xdr:col>3</xdr:col>
      <xdr:colOff>1199922</xdr:colOff>
      <xdr:row>32</xdr:row>
      <xdr:rowOff>881872</xdr:rowOff>
    </xdr:to>
    <xdr:pic>
      <xdr:nvPicPr>
        <xdr:cNvPr id="10" name="그림 48">
          <a:extLst>
            <a:ext uri="{FF2B5EF4-FFF2-40B4-BE49-F238E27FC236}">
              <a16:creationId xmlns:a16="http://schemas.microsoft.com/office/drawing/2014/main" id="{EA997C9F-721D-4779-A54F-4F2F2CDF7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238" y="24445376"/>
          <a:ext cx="1018007" cy="8310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210630</xdr:colOff>
      <xdr:row>33</xdr:row>
      <xdr:rowOff>115654</xdr:rowOff>
    </xdr:from>
    <xdr:to>
      <xdr:col>3</xdr:col>
      <xdr:colOff>1214380</xdr:colOff>
      <xdr:row>33</xdr:row>
      <xdr:rowOff>842771</xdr:rowOff>
    </xdr:to>
    <xdr:pic>
      <xdr:nvPicPr>
        <xdr:cNvPr id="11" name="그림 50">
          <a:extLst>
            <a:ext uri="{FF2B5EF4-FFF2-40B4-BE49-F238E27FC236}">
              <a16:creationId xmlns:a16="http://schemas.microsoft.com/office/drawing/2014/main" id="{3D8A20A7-891E-4523-A6DF-C29E94B52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6953" y="25456461"/>
          <a:ext cx="1003750" cy="7271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131191</xdr:colOff>
      <xdr:row>34</xdr:row>
      <xdr:rowOff>37423</xdr:rowOff>
    </xdr:from>
    <xdr:to>
      <xdr:col>3</xdr:col>
      <xdr:colOff>1214380</xdr:colOff>
      <xdr:row>34</xdr:row>
      <xdr:rowOff>888323</xdr:rowOff>
    </xdr:to>
    <xdr:pic>
      <xdr:nvPicPr>
        <xdr:cNvPr id="12" name="그림 52">
          <a:extLst>
            <a:ext uri="{FF2B5EF4-FFF2-40B4-BE49-F238E27FC236}">
              <a16:creationId xmlns:a16="http://schemas.microsoft.com/office/drawing/2014/main" id="{27CFB274-EF09-4353-BB0E-288EFE9D0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7514" y="26324435"/>
          <a:ext cx="1083189" cy="850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44450</xdr:colOff>
      <xdr:row>35</xdr:row>
      <xdr:rowOff>69850</xdr:rowOff>
    </xdr:from>
    <xdr:to>
      <xdr:col>3</xdr:col>
      <xdr:colOff>1212850</xdr:colOff>
      <xdr:row>35</xdr:row>
      <xdr:rowOff>882650</xdr:rowOff>
    </xdr:to>
    <xdr:pic>
      <xdr:nvPicPr>
        <xdr:cNvPr id="13" name="그림 56">
          <a:extLst>
            <a:ext uri="{FF2B5EF4-FFF2-40B4-BE49-F238E27FC236}">
              <a16:creationId xmlns:a16="http://schemas.microsoft.com/office/drawing/2014/main" id="{78672F15-13E3-49AA-8850-ACDE6200B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0773" y="27303067"/>
          <a:ext cx="1168400" cy="812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50800</xdr:colOff>
      <xdr:row>36</xdr:row>
      <xdr:rowOff>165100</xdr:rowOff>
    </xdr:from>
    <xdr:to>
      <xdr:col>4</xdr:col>
      <xdr:colOff>1153</xdr:colOff>
      <xdr:row>36</xdr:row>
      <xdr:rowOff>781050</xdr:rowOff>
    </xdr:to>
    <xdr:pic>
      <xdr:nvPicPr>
        <xdr:cNvPr id="14" name="그림 58">
          <a:extLst>
            <a:ext uri="{FF2B5EF4-FFF2-40B4-BE49-F238E27FC236}">
              <a16:creationId xmlns:a16="http://schemas.microsoft.com/office/drawing/2014/main" id="{213F6F5B-EB97-4A0D-AE30-F53841898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7123" y="28344523"/>
          <a:ext cx="1333881" cy="615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44450</xdr:colOff>
      <xdr:row>37</xdr:row>
      <xdr:rowOff>120650</xdr:rowOff>
    </xdr:from>
    <xdr:to>
      <xdr:col>4</xdr:col>
      <xdr:colOff>4328</xdr:colOff>
      <xdr:row>37</xdr:row>
      <xdr:rowOff>933450</xdr:rowOff>
    </xdr:to>
    <xdr:pic>
      <xdr:nvPicPr>
        <xdr:cNvPr id="15" name="그림 59">
          <a:extLst>
            <a:ext uri="{FF2B5EF4-FFF2-40B4-BE49-F238E27FC236}">
              <a16:creationId xmlns:a16="http://schemas.microsoft.com/office/drawing/2014/main" id="{15AC41D4-5E98-41C5-B0A7-0A08352E6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0773" y="29246278"/>
          <a:ext cx="1343406" cy="812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76200</xdr:colOff>
      <xdr:row>38</xdr:row>
      <xdr:rowOff>38100</xdr:rowOff>
    </xdr:from>
    <xdr:to>
      <xdr:col>4</xdr:col>
      <xdr:colOff>3117</xdr:colOff>
      <xdr:row>38</xdr:row>
      <xdr:rowOff>838200</xdr:rowOff>
    </xdr:to>
    <xdr:pic>
      <xdr:nvPicPr>
        <xdr:cNvPr id="16" name="그림 61">
          <a:extLst>
            <a:ext uri="{FF2B5EF4-FFF2-40B4-BE49-F238E27FC236}">
              <a16:creationId xmlns:a16="http://schemas.microsoft.com/office/drawing/2014/main" id="{6E51B656-D230-45D1-A0F8-231125397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523" y="30109933"/>
          <a:ext cx="1307327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12701</xdr:colOff>
      <xdr:row>39</xdr:row>
      <xdr:rowOff>50800</xdr:rowOff>
    </xdr:from>
    <xdr:to>
      <xdr:col>4</xdr:col>
      <xdr:colOff>5461</xdr:colOff>
      <xdr:row>39</xdr:row>
      <xdr:rowOff>781050</xdr:rowOff>
    </xdr:to>
    <xdr:pic>
      <xdr:nvPicPr>
        <xdr:cNvPr id="17" name="그림 62">
          <a:extLst>
            <a:ext uri="{FF2B5EF4-FFF2-40B4-BE49-F238E27FC236}">
              <a16:creationId xmlns:a16="http://schemas.microsoft.com/office/drawing/2014/main" id="{3D75785A-E13B-4CB5-992C-89567CC1D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41" y="32737889"/>
          <a:ext cx="1302880" cy="730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107950</xdr:colOff>
      <xdr:row>40</xdr:row>
      <xdr:rowOff>50800</xdr:rowOff>
    </xdr:from>
    <xdr:to>
      <xdr:col>3</xdr:col>
      <xdr:colOff>1276350</xdr:colOff>
      <xdr:row>40</xdr:row>
      <xdr:rowOff>920750</xdr:rowOff>
    </xdr:to>
    <xdr:pic>
      <xdr:nvPicPr>
        <xdr:cNvPr id="18" name="그림 64">
          <a:extLst>
            <a:ext uri="{FF2B5EF4-FFF2-40B4-BE49-F238E27FC236}">
              <a16:creationId xmlns:a16="http://schemas.microsoft.com/office/drawing/2014/main" id="{C916680B-C04E-4DB5-A22B-505D1BD77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4273" y="32015043"/>
          <a:ext cx="1168400" cy="869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44450</xdr:colOff>
      <xdr:row>41</xdr:row>
      <xdr:rowOff>50800</xdr:rowOff>
    </xdr:from>
    <xdr:to>
      <xdr:col>3</xdr:col>
      <xdr:colOff>1263650</xdr:colOff>
      <xdr:row>41</xdr:row>
      <xdr:rowOff>933450</xdr:rowOff>
    </xdr:to>
    <xdr:pic>
      <xdr:nvPicPr>
        <xdr:cNvPr id="19" name="그림 65">
          <a:extLst>
            <a:ext uri="{FF2B5EF4-FFF2-40B4-BE49-F238E27FC236}">
              <a16:creationId xmlns:a16="http://schemas.microsoft.com/office/drawing/2014/main" id="{41CDC0E4-AE84-459A-AE8D-BC0BFD8C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0773" y="32961249"/>
          <a:ext cx="1219200" cy="882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139700</xdr:colOff>
      <xdr:row>42</xdr:row>
      <xdr:rowOff>50800</xdr:rowOff>
    </xdr:from>
    <xdr:to>
      <xdr:col>3</xdr:col>
      <xdr:colOff>1244600</xdr:colOff>
      <xdr:row>42</xdr:row>
      <xdr:rowOff>889000</xdr:rowOff>
    </xdr:to>
    <xdr:pic>
      <xdr:nvPicPr>
        <xdr:cNvPr id="20" name="그림 67">
          <a:extLst>
            <a:ext uri="{FF2B5EF4-FFF2-40B4-BE49-F238E27FC236}">
              <a16:creationId xmlns:a16="http://schemas.microsoft.com/office/drawing/2014/main" id="{830117EE-0330-499A-8DD5-AAB655353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6023" y="33907454"/>
          <a:ext cx="11049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190500</xdr:colOff>
      <xdr:row>43</xdr:row>
      <xdr:rowOff>139700</xdr:rowOff>
    </xdr:from>
    <xdr:to>
      <xdr:col>3</xdr:col>
      <xdr:colOff>1111250</xdr:colOff>
      <xdr:row>43</xdr:row>
      <xdr:rowOff>819150</xdr:rowOff>
    </xdr:to>
    <xdr:pic>
      <xdr:nvPicPr>
        <xdr:cNvPr id="21" name="그림 75">
          <a:extLst>
            <a:ext uri="{FF2B5EF4-FFF2-40B4-BE49-F238E27FC236}">
              <a16:creationId xmlns:a16="http://schemas.microsoft.com/office/drawing/2014/main" id="{5677FC31-829C-4F26-8B75-509161DE5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823" y="34942559"/>
          <a:ext cx="920750" cy="679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114300</xdr:colOff>
      <xdr:row>44</xdr:row>
      <xdr:rowOff>139700</xdr:rowOff>
    </xdr:from>
    <xdr:to>
      <xdr:col>3</xdr:col>
      <xdr:colOff>1162050</xdr:colOff>
      <xdr:row>44</xdr:row>
      <xdr:rowOff>819150</xdr:rowOff>
    </xdr:to>
    <xdr:pic>
      <xdr:nvPicPr>
        <xdr:cNvPr id="22" name="그림 89">
          <a:extLst>
            <a:ext uri="{FF2B5EF4-FFF2-40B4-BE49-F238E27FC236}">
              <a16:creationId xmlns:a16="http://schemas.microsoft.com/office/drawing/2014/main" id="{35186867-98F9-4EED-A29E-9B05BD59C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623" y="35888764"/>
          <a:ext cx="1047750" cy="679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114300</xdr:colOff>
      <xdr:row>45</xdr:row>
      <xdr:rowOff>69850</xdr:rowOff>
    </xdr:from>
    <xdr:to>
      <xdr:col>3</xdr:col>
      <xdr:colOff>1143000</xdr:colOff>
      <xdr:row>45</xdr:row>
      <xdr:rowOff>857250</xdr:rowOff>
    </xdr:to>
    <xdr:pic>
      <xdr:nvPicPr>
        <xdr:cNvPr id="23" name="그림 91">
          <a:extLst>
            <a:ext uri="{FF2B5EF4-FFF2-40B4-BE49-F238E27FC236}">
              <a16:creationId xmlns:a16="http://schemas.microsoft.com/office/drawing/2014/main" id="{CCE118BE-7241-4230-82D7-E31A0946C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623" y="36765120"/>
          <a:ext cx="1028700" cy="787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273050</xdr:colOff>
      <xdr:row>46</xdr:row>
      <xdr:rowOff>184150</xdr:rowOff>
    </xdr:from>
    <xdr:to>
      <xdr:col>3</xdr:col>
      <xdr:colOff>1066800</xdr:colOff>
      <xdr:row>46</xdr:row>
      <xdr:rowOff>762000</xdr:rowOff>
    </xdr:to>
    <xdr:pic>
      <xdr:nvPicPr>
        <xdr:cNvPr id="24" name="그림 93">
          <a:extLst>
            <a:ext uri="{FF2B5EF4-FFF2-40B4-BE49-F238E27FC236}">
              <a16:creationId xmlns:a16="http://schemas.microsoft.com/office/drawing/2014/main" id="{83E6F3BA-5B09-4808-95D2-F66E3EA53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9373" y="37825625"/>
          <a:ext cx="793750" cy="577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266700</xdr:colOff>
      <xdr:row>47</xdr:row>
      <xdr:rowOff>171450</xdr:rowOff>
    </xdr:from>
    <xdr:to>
      <xdr:col>3</xdr:col>
      <xdr:colOff>1060450</xdr:colOff>
      <xdr:row>47</xdr:row>
      <xdr:rowOff>742950</xdr:rowOff>
    </xdr:to>
    <xdr:pic>
      <xdr:nvPicPr>
        <xdr:cNvPr id="25" name="그림 95">
          <a:extLst>
            <a:ext uri="{FF2B5EF4-FFF2-40B4-BE49-F238E27FC236}">
              <a16:creationId xmlns:a16="http://schemas.microsoft.com/office/drawing/2014/main" id="{24373104-996C-4C75-845F-734960A2A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3023" y="38759130"/>
          <a:ext cx="7937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285750</xdr:colOff>
      <xdr:row>48</xdr:row>
      <xdr:rowOff>95250</xdr:rowOff>
    </xdr:from>
    <xdr:to>
      <xdr:col>3</xdr:col>
      <xdr:colOff>1079500</xdr:colOff>
      <xdr:row>48</xdr:row>
      <xdr:rowOff>838200</xdr:rowOff>
    </xdr:to>
    <xdr:pic>
      <xdr:nvPicPr>
        <xdr:cNvPr id="26" name="그림 99">
          <a:extLst>
            <a:ext uri="{FF2B5EF4-FFF2-40B4-BE49-F238E27FC236}">
              <a16:creationId xmlns:a16="http://schemas.microsoft.com/office/drawing/2014/main" id="{ADFCA94D-7532-43B8-8C98-4CAA3D550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2073" y="39629135"/>
          <a:ext cx="7937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146050</xdr:colOff>
      <xdr:row>53</xdr:row>
      <xdr:rowOff>153755</xdr:rowOff>
    </xdr:from>
    <xdr:to>
      <xdr:col>3</xdr:col>
      <xdr:colOff>1113182</xdr:colOff>
      <xdr:row>53</xdr:row>
      <xdr:rowOff>805845</xdr:rowOff>
    </xdr:to>
    <xdr:pic>
      <xdr:nvPicPr>
        <xdr:cNvPr id="27" name="그림 127">
          <a:extLst>
            <a:ext uri="{FF2B5EF4-FFF2-40B4-BE49-F238E27FC236}">
              <a16:creationId xmlns:a16="http://schemas.microsoft.com/office/drawing/2014/main" id="{0EFB905C-F279-4FC2-B15B-21FD6B634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373" y="44418666"/>
          <a:ext cx="967132" cy="6751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139700</xdr:colOff>
      <xdr:row>58</xdr:row>
      <xdr:rowOff>82550</xdr:rowOff>
    </xdr:from>
    <xdr:to>
      <xdr:col>3</xdr:col>
      <xdr:colOff>1219200</xdr:colOff>
      <xdr:row>58</xdr:row>
      <xdr:rowOff>829063</xdr:rowOff>
    </xdr:to>
    <xdr:pic>
      <xdr:nvPicPr>
        <xdr:cNvPr id="29" name="그림 135">
          <a:extLst>
            <a:ext uri="{FF2B5EF4-FFF2-40B4-BE49-F238E27FC236}">
              <a16:creationId xmlns:a16="http://schemas.microsoft.com/office/drawing/2014/main" id="{BF641B6D-23E5-4DB3-ABD1-8D7216925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6023" y="50970898"/>
          <a:ext cx="1079500" cy="768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187665</xdr:colOff>
      <xdr:row>54</xdr:row>
      <xdr:rowOff>38100</xdr:rowOff>
    </xdr:from>
    <xdr:to>
      <xdr:col>3</xdr:col>
      <xdr:colOff>1142097</xdr:colOff>
      <xdr:row>54</xdr:row>
      <xdr:rowOff>886213</xdr:rowOff>
    </xdr:to>
    <xdr:pic>
      <xdr:nvPicPr>
        <xdr:cNvPr id="30" name="그림 127">
          <a:extLst>
            <a:ext uri="{FF2B5EF4-FFF2-40B4-BE49-F238E27FC236}">
              <a16:creationId xmlns:a16="http://schemas.microsoft.com/office/drawing/2014/main" id="{59F3A0EC-9155-4981-AF15-024D1B3D1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3988" y="45249217"/>
          <a:ext cx="954432" cy="869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158751</xdr:colOff>
      <xdr:row>55</xdr:row>
      <xdr:rowOff>130112</xdr:rowOff>
    </xdr:from>
    <xdr:to>
      <xdr:col>3</xdr:col>
      <xdr:colOff>1264575</xdr:colOff>
      <xdr:row>55</xdr:row>
      <xdr:rowOff>886213</xdr:rowOff>
    </xdr:to>
    <xdr:pic>
      <xdr:nvPicPr>
        <xdr:cNvPr id="31" name="그림 127">
          <a:extLst>
            <a:ext uri="{FF2B5EF4-FFF2-40B4-BE49-F238E27FC236}">
              <a16:creationId xmlns:a16="http://schemas.microsoft.com/office/drawing/2014/main" id="{7DECDA0C-5785-4BDC-B42A-D874477C9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5074" y="46287434"/>
          <a:ext cx="1105824" cy="7779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158750</xdr:colOff>
      <xdr:row>56</xdr:row>
      <xdr:rowOff>38100</xdr:rowOff>
    </xdr:from>
    <xdr:to>
      <xdr:col>3</xdr:col>
      <xdr:colOff>1127639</xdr:colOff>
      <xdr:row>56</xdr:row>
      <xdr:rowOff>886213</xdr:rowOff>
    </xdr:to>
    <xdr:pic>
      <xdr:nvPicPr>
        <xdr:cNvPr id="32" name="그림 127">
          <a:extLst>
            <a:ext uri="{FF2B5EF4-FFF2-40B4-BE49-F238E27FC236}">
              <a16:creationId xmlns:a16="http://schemas.microsoft.com/office/drawing/2014/main" id="{6B82A484-452F-459B-AD9A-4D3DB13A4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5073" y="47141627"/>
          <a:ext cx="968889" cy="869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203200</xdr:colOff>
      <xdr:row>57</xdr:row>
      <xdr:rowOff>139700</xdr:rowOff>
    </xdr:from>
    <xdr:to>
      <xdr:col>3</xdr:col>
      <xdr:colOff>1244600</xdr:colOff>
      <xdr:row>57</xdr:row>
      <xdr:rowOff>879863</xdr:rowOff>
    </xdr:to>
    <xdr:pic>
      <xdr:nvPicPr>
        <xdr:cNvPr id="33" name="그림 127">
          <a:extLst>
            <a:ext uri="{FF2B5EF4-FFF2-40B4-BE49-F238E27FC236}">
              <a16:creationId xmlns:a16="http://schemas.microsoft.com/office/drawing/2014/main" id="{FE7A012D-E2A5-441C-83D1-186CEDC10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523" y="48189432"/>
          <a:ext cx="104140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139700</xdr:colOff>
      <xdr:row>59</xdr:row>
      <xdr:rowOff>82550</xdr:rowOff>
    </xdr:from>
    <xdr:to>
      <xdr:col>3</xdr:col>
      <xdr:colOff>1212850</xdr:colOff>
      <xdr:row>59</xdr:row>
      <xdr:rowOff>829063</xdr:rowOff>
    </xdr:to>
    <xdr:pic>
      <xdr:nvPicPr>
        <xdr:cNvPr id="35" name="그림 135">
          <a:extLst>
            <a:ext uri="{FF2B5EF4-FFF2-40B4-BE49-F238E27FC236}">
              <a16:creationId xmlns:a16="http://schemas.microsoft.com/office/drawing/2014/main" id="{20727B8F-9913-4BA0-B2C1-C410FC1BF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6023" y="51917103"/>
          <a:ext cx="1073150" cy="768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139700</xdr:colOff>
      <xdr:row>60</xdr:row>
      <xdr:rowOff>82550</xdr:rowOff>
    </xdr:from>
    <xdr:to>
      <xdr:col>3</xdr:col>
      <xdr:colOff>1212850</xdr:colOff>
      <xdr:row>60</xdr:row>
      <xdr:rowOff>829063</xdr:rowOff>
    </xdr:to>
    <xdr:pic>
      <xdr:nvPicPr>
        <xdr:cNvPr id="36" name="그림 135">
          <a:extLst>
            <a:ext uri="{FF2B5EF4-FFF2-40B4-BE49-F238E27FC236}">
              <a16:creationId xmlns:a16="http://schemas.microsoft.com/office/drawing/2014/main" id="{F84759C2-F122-4783-AC4B-645C7A82A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6023" y="52863308"/>
          <a:ext cx="1073150" cy="768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139700</xdr:colOff>
      <xdr:row>61</xdr:row>
      <xdr:rowOff>82550</xdr:rowOff>
    </xdr:from>
    <xdr:to>
      <xdr:col>3</xdr:col>
      <xdr:colOff>1212850</xdr:colOff>
      <xdr:row>61</xdr:row>
      <xdr:rowOff>829063</xdr:rowOff>
    </xdr:to>
    <xdr:pic>
      <xdr:nvPicPr>
        <xdr:cNvPr id="37" name="그림 135">
          <a:extLst>
            <a:ext uri="{FF2B5EF4-FFF2-40B4-BE49-F238E27FC236}">
              <a16:creationId xmlns:a16="http://schemas.microsoft.com/office/drawing/2014/main" id="{885FB567-1403-445D-BC93-7FD2C3387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6023" y="53809513"/>
          <a:ext cx="1073150" cy="768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139700</xdr:colOff>
      <xdr:row>62</xdr:row>
      <xdr:rowOff>82550</xdr:rowOff>
    </xdr:from>
    <xdr:to>
      <xdr:col>3</xdr:col>
      <xdr:colOff>1212850</xdr:colOff>
      <xdr:row>62</xdr:row>
      <xdr:rowOff>829063</xdr:rowOff>
    </xdr:to>
    <xdr:pic>
      <xdr:nvPicPr>
        <xdr:cNvPr id="38" name="그림 135">
          <a:extLst>
            <a:ext uri="{FF2B5EF4-FFF2-40B4-BE49-F238E27FC236}">
              <a16:creationId xmlns:a16="http://schemas.microsoft.com/office/drawing/2014/main" id="{E03CE3C5-A586-49C0-A4BF-B271F7762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6023" y="54755719"/>
          <a:ext cx="1073150" cy="768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112568</xdr:colOff>
      <xdr:row>20</xdr:row>
      <xdr:rowOff>96982</xdr:rowOff>
    </xdr:from>
    <xdr:to>
      <xdr:col>3</xdr:col>
      <xdr:colOff>1217468</xdr:colOff>
      <xdr:row>20</xdr:row>
      <xdr:rowOff>909782</xdr:rowOff>
    </xdr:to>
    <xdr:pic>
      <xdr:nvPicPr>
        <xdr:cNvPr id="39" name="그림 2">
          <a:extLst>
            <a:ext uri="{FF2B5EF4-FFF2-40B4-BE49-F238E27FC236}">
              <a16:creationId xmlns:a16="http://schemas.microsoft.com/office/drawing/2014/main" id="{26CE9136-FAC3-46DD-A742-D8E5F1CB2663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8891" y="15029532"/>
          <a:ext cx="1104900" cy="812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31750</xdr:colOff>
      <xdr:row>19</xdr:row>
      <xdr:rowOff>12700</xdr:rowOff>
    </xdr:from>
    <xdr:to>
      <xdr:col>3</xdr:col>
      <xdr:colOff>1174750</xdr:colOff>
      <xdr:row>19</xdr:row>
      <xdr:rowOff>882650</xdr:rowOff>
    </xdr:to>
    <xdr:pic>
      <xdr:nvPicPr>
        <xdr:cNvPr id="40" name="그림 4">
          <a:extLst>
            <a:ext uri="{FF2B5EF4-FFF2-40B4-BE49-F238E27FC236}">
              <a16:creationId xmlns:a16="http://schemas.microsoft.com/office/drawing/2014/main" id="{739E0882-BD89-450A-BB3F-8B7BBA63220E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073" y="13999044"/>
          <a:ext cx="1143000" cy="869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234950</xdr:colOff>
      <xdr:row>21</xdr:row>
      <xdr:rowOff>165100</xdr:rowOff>
    </xdr:from>
    <xdr:to>
      <xdr:col>3</xdr:col>
      <xdr:colOff>1181100</xdr:colOff>
      <xdr:row>21</xdr:row>
      <xdr:rowOff>679450</xdr:rowOff>
    </xdr:to>
    <xdr:pic>
      <xdr:nvPicPr>
        <xdr:cNvPr id="41" name="그림 6">
          <a:extLst>
            <a:ext uri="{FF2B5EF4-FFF2-40B4-BE49-F238E27FC236}">
              <a16:creationId xmlns:a16="http://schemas.microsoft.com/office/drawing/2014/main" id="{94AE4AFD-C759-4E57-80CE-07DA184B291A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1273" y="16043855"/>
          <a:ext cx="94615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124114</xdr:colOff>
      <xdr:row>18</xdr:row>
      <xdr:rowOff>95828</xdr:rowOff>
    </xdr:from>
    <xdr:to>
      <xdr:col>3</xdr:col>
      <xdr:colOff>1235364</xdr:colOff>
      <xdr:row>18</xdr:row>
      <xdr:rowOff>934028</xdr:rowOff>
    </xdr:to>
    <xdr:pic>
      <xdr:nvPicPr>
        <xdr:cNvPr id="42" name="그림 109">
          <a:extLst>
            <a:ext uri="{FF2B5EF4-FFF2-40B4-BE49-F238E27FC236}">
              <a16:creationId xmlns:a16="http://schemas.microsoft.com/office/drawing/2014/main" id="{626BC858-517C-4A4B-9A65-EFEF566E53B7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437" y="13135967"/>
          <a:ext cx="11112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190500</xdr:colOff>
      <xdr:row>49</xdr:row>
      <xdr:rowOff>171450</xdr:rowOff>
    </xdr:from>
    <xdr:to>
      <xdr:col>3</xdr:col>
      <xdr:colOff>1206500</xdr:colOff>
      <xdr:row>49</xdr:row>
      <xdr:rowOff>850900</xdr:rowOff>
    </xdr:to>
    <xdr:pic>
      <xdr:nvPicPr>
        <xdr:cNvPr id="43" name="그림 2">
          <a:extLst>
            <a:ext uri="{FF2B5EF4-FFF2-40B4-BE49-F238E27FC236}">
              <a16:creationId xmlns:a16="http://schemas.microsoft.com/office/drawing/2014/main" id="{A08202D6-E665-4C09-9661-B6FB01DF1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2136" y="40903814"/>
          <a:ext cx="1016000" cy="679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139700</xdr:colOff>
      <xdr:row>50</xdr:row>
      <xdr:rowOff>165100</xdr:rowOff>
    </xdr:from>
    <xdr:to>
      <xdr:col>3</xdr:col>
      <xdr:colOff>1168400</xdr:colOff>
      <xdr:row>50</xdr:row>
      <xdr:rowOff>895350</xdr:rowOff>
    </xdr:to>
    <xdr:pic>
      <xdr:nvPicPr>
        <xdr:cNvPr id="44" name="그림 111">
          <a:extLst>
            <a:ext uri="{FF2B5EF4-FFF2-40B4-BE49-F238E27FC236}">
              <a16:creationId xmlns:a16="http://schemas.microsoft.com/office/drawing/2014/main" id="{DFA5EE61-CD8D-4D64-B74A-12042633B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6023" y="41591396"/>
          <a:ext cx="1028700" cy="730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464270</xdr:colOff>
      <xdr:row>7</xdr:row>
      <xdr:rowOff>75194</xdr:rowOff>
    </xdr:from>
    <xdr:to>
      <xdr:col>3</xdr:col>
      <xdr:colOff>874922</xdr:colOff>
      <xdr:row>7</xdr:row>
      <xdr:rowOff>914996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A4DEBCBC-190C-424A-A77C-A2F62A2419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3350593" y="2707076"/>
          <a:ext cx="410652" cy="839802"/>
        </a:xfrm>
        <a:prstGeom prst="rect">
          <a:avLst/>
        </a:prstGeom>
      </xdr:spPr>
    </xdr:pic>
    <xdr:clientData/>
  </xdr:twoCellAnchor>
  <xdr:twoCellAnchor editAs="oneCell">
    <xdr:from>
      <xdr:col>3</xdr:col>
      <xdr:colOff>464270</xdr:colOff>
      <xdr:row>5</xdr:row>
      <xdr:rowOff>150304</xdr:rowOff>
    </xdr:from>
    <xdr:to>
      <xdr:col>3</xdr:col>
      <xdr:colOff>914543</xdr:colOff>
      <xdr:row>5</xdr:row>
      <xdr:rowOff>865910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9A4949D3-AECB-45E2-91FE-A8154F1739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3350593" y="889775"/>
          <a:ext cx="450273" cy="715606"/>
        </a:xfrm>
        <a:prstGeom prst="rect">
          <a:avLst/>
        </a:prstGeom>
      </xdr:spPr>
    </xdr:pic>
    <xdr:clientData/>
  </xdr:twoCellAnchor>
  <xdr:twoCellAnchor editAs="oneCell">
    <xdr:from>
      <xdr:col>3</xdr:col>
      <xdr:colOff>357909</xdr:colOff>
      <xdr:row>8</xdr:row>
      <xdr:rowOff>175004</xdr:rowOff>
    </xdr:from>
    <xdr:to>
      <xdr:col>3</xdr:col>
      <xdr:colOff>935844</xdr:colOff>
      <xdr:row>8</xdr:row>
      <xdr:rowOff>874610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7407ED2C-B892-422C-8B69-6DC6AD5B1B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3244232" y="3753091"/>
          <a:ext cx="577935" cy="699606"/>
        </a:xfrm>
        <a:prstGeom prst="rect">
          <a:avLst/>
        </a:prstGeom>
      </xdr:spPr>
    </xdr:pic>
    <xdr:clientData/>
  </xdr:twoCellAnchor>
  <xdr:twoCellAnchor editAs="oneCell">
    <xdr:from>
      <xdr:col>3</xdr:col>
      <xdr:colOff>487361</xdr:colOff>
      <xdr:row>6</xdr:row>
      <xdr:rowOff>69272</xdr:rowOff>
    </xdr:from>
    <xdr:to>
      <xdr:col>3</xdr:col>
      <xdr:colOff>912091</xdr:colOff>
      <xdr:row>7</xdr:row>
      <xdr:rowOff>16801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BDE7B546-77C3-40F4-A408-B0D465BA3C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373684" y="1754949"/>
          <a:ext cx="424730" cy="880934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190501</xdr:colOff>
      <xdr:row>9</xdr:row>
      <xdr:rowOff>86591</xdr:rowOff>
    </xdr:from>
    <xdr:to>
      <xdr:col>3</xdr:col>
      <xdr:colOff>1143002</xdr:colOff>
      <xdr:row>9</xdr:row>
      <xdr:rowOff>896944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1F03A541-8915-4DB1-8D84-AFC1C25551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3076824" y="4610883"/>
          <a:ext cx="952501" cy="810353"/>
        </a:xfrm>
        <a:prstGeom prst="rect">
          <a:avLst/>
        </a:prstGeom>
      </xdr:spPr>
    </xdr:pic>
    <xdr:clientData/>
  </xdr:twoCellAnchor>
  <xdr:twoCellAnchor editAs="oneCell">
    <xdr:from>
      <xdr:col>3</xdr:col>
      <xdr:colOff>346966</xdr:colOff>
      <xdr:row>10</xdr:row>
      <xdr:rowOff>130112</xdr:rowOff>
    </xdr:from>
    <xdr:to>
      <xdr:col>3</xdr:col>
      <xdr:colOff>1038729</xdr:colOff>
      <xdr:row>10</xdr:row>
      <xdr:rowOff>837778</xdr:rowOff>
    </xdr:to>
    <xdr:pic>
      <xdr:nvPicPr>
        <xdr:cNvPr id="50" name="그림 9">
          <a:extLst>
            <a:ext uri="{FF2B5EF4-FFF2-40B4-BE49-F238E27FC236}">
              <a16:creationId xmlns:a16="http://schemas.microsoft.com/office/drawing/2014/main" id="{D07D3EF1-75A5-47DD-A1DD-29492FF34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3289" y="5600609"/>
          <a:ext cx="691763" cy="7076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354917</xdr:colOff>
      <xdr:row>11</xdr:row>
      <xdr:rowOff>130112</xdr:rowOff>
    </xdr:from>
    <xdr:to>
      <xdr:col>3</xdr:col>
      <xdr:colOff>1054632</xdr:colOff>
      <xdr:row>11</xdr:row>
      <xdr:rowOff>869584</xdr:rowOff>
    </xdr:to>
    <xdr:pic>
      <xdr:nvPicPr>
        <xdr:cNvPr id="51" name="그림 10">
          <a:extLst>
            <a:ext uri="{FF2B5EF4-FFF2-40B4-BE49-F238E27FC236}">
              <a16:creationId xmlns:a16="http://schemas.microsoft.com/office/drawing/2014/main" id="{3DAE2F46-EF31-4D2B-8B86-EC3A6F57D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1240" y="6546815"/>
          <a:ext cx="699715" cy="7394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419250</xdr:colOff>
      <xdr:row>12</xdr:row>
      <xdr:rowOff>159026</xdr:rowOff>
    </xdr:from>
    <xdr:to>
      <xdr:col>3</xdr:col>
      <xdr:colOff>1063305</xdr:colOff>
      <xdr:row>12</xdr:row>
      <xdr:rowOff>850790</xdr:rowOff>
    </xdr:to>
    <xdr:pic>
      <xdr:nvPicPr>
        <xdr:cNvPr id="52" name="그림 11">
          <a:extLst>
            <a:ext uri="{FF2B5EF4-FFF2-40B4-BE49-F238E27FC236}">
              <a16:creationId xmlns:a16="http://schemas.microsoft.com/office/drawing/2014/main" id="{6A43D816-C0A5-4171-8FE6-88D6A3D92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573" y="7521934"/>
          <a:ext cx="644055" cy="6917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260225</xdr:colOff>
      <xdr:row>15</xdr:row>
      <xdr:rowOff>183603</xdr:rowOff>
    </xdr:from>
    <xdr:to>
      <xdr:col>3</xdr:col>
      <xdr:colOff>1126917</xdr:colOff>
      <xdr:row>15</xdr:row>
      <xdr:rowOff>851512</xdr:rowOff>
    </xdr:to>
    <xdr:pic>
      <xdr:nvPicPr>
        <xdr:cNvPr id="53" name="그림 1">
          <a:extLst>
            <a:ext uri="{FF2B5EF4-FFF2-40B4-BE49-F238E27FC236}">
              <a16:creationId xmlns:a16="http://schemas.microsoft.com/office/drawing/2014/main" id="{0E58B296-33B2-4D5E-9833-731D600C3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6548" y="10385126"/>
          <a:ext cx="866692" cy="6679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560204</xdr:colOff>
      <xdr:row>13</xdr:row>
      <xdr:rowOff>28914</xdr:rowOff>
    </xdr:from>
    <xdr:to>
      <xdr:col>3</xdr:col>
      <xdr:colOff>910062</xdr:colOff>
      <xdr:row>13</xdr:row>
      <xdr:rowOff>911508</xdr:rowOff>
    </xdr:to>
    <xdr:pic>
      <xdr:nvPicPr>
        <xdr:cNvPr id="54" name="그림 2">
          <a:extLst>
            <a:ext uri="{FF2B5EF4-FFF2-40B4-BE49-F238E27FC236}">
              <a16:creationId xmlns:a16="http://schemas.microsoft.com/office/drawing/2014/main" id="{08684D90-0F49-4AAA-BFE1-0CBEDBACB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6527" y="8338027"/>
          <a:ext cx="349858" cy="8825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496595</xdr:colOff>
      <xdr:row>14</xdr:row>
      <xdr:rowOff>67224</xdr:rowOff>
    </xdr:from>
    <xdr:to>
      <xdr:col>3</xdr:col>
      <xdr:colOff>886209</xdr:colOff>
      <xdr:row>14</xdr:row>
      <xdr:rowOff>918014</xdr:rowOff>
    </xdr:to>
    <xdr:pic>
      <xdr:nvPicPr>
        <xdr:cNvPr id="55" name="그림 3">
          <a:extLst>
            <a:ext uri="{FF2B5EF4-FFF2-40B4-BE49-F238E27FC236}">
              <a16:creationId xmlns:a16="http://schemas.microsoft.com/office/drawing/2014/main" id="{C05D9EFE-9350-488D-984B-5EA87AFF8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2918" y="9322542"/>
          <a:ext cx="389614" cy="8507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539792</xdr:colOff>
      <xdr:row>17</xdr:row>
      <xdr:rowOff>107703</xdr:rowOff>
    </xdr:from>
    <xdr:to>
      <xdr:col>3</xdr:col>
      <xdr:colOff>764047</xdr:colOff>
      <xdr:row>17</xdr:row>
      <xdr:rowOff>867414</xdr:rowOff>
    </xdr:to>
    <xdr:pic>
      <xdr:nvPicPr>
        <xdr:cNvPr id="56" name="그림 4">
          <a:extLst>
            <a:ext uri="{FF2B5EF4-FFF2-40B4-BE49-F238E27FC236}">
              <a16:creationId xmlns:a16="http://schemas.microsoft.com/office/drawing/2014/main" id="{65045FD4-A099-425D-9805-71912D88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15" y="12201637"/>
          <a:ext cx="224255" cy="7597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586227</xdr:colOff>
      <xdr:row>16</xdr:row>
      <xdr:rowOff>103366</xdr:rowOff>
    </xdr:from>
    <xdr:to>
      <xdr:col>3</xdr:col>
      <xdr:colOff>792961</xdr:colOff>
      <xdr:row>16</xdr:row>
      <xdr:rowOff>866692</xdr:rowOff>
    </xdr:to>
    <xdr:pic>
      <xdr:nvPicPr>
        <xdr:cNvPr id="57" name="그림 5">
          <a:extLst>
            <a:ext uri="{FF2B5EF4-FFF2-40B4-BE49-F238E27FC236}">
              <a16:creationId xmlns:a16="http://schemas.microsoft.com/office/drawing/2014/main" id="{6B5D005B-7A23-42C0-8966-FDA4979D9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2550" y="11251095"/>
          <a:ext cx="206734" cy="763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606498</xdr:colOff>
      <xdr:row>26</xdr:row>
      <xdr:rowOff>57828</xdr:rowOff>
    </xdr:from>
    <xdr:to>
      <xdr:col>3</xdr:col>
      <xdr:colOff>911523</xdr:colOff>
      <xdr:row>26</xdr:row>
      <xdr:rowOff>925242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B16EB8BF-C031-40FE-B8E4-9827E40BAE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3497882" y="20528823"/>
          <a:ext cx="305025" cy="867414"/>
        </a:xfrm>
        <a:prstGeom prst="rect">
          <a:avLst/>
        </a:prstGeom>
      </xdr:spPr>
    </xdr:pic>
    <xdr:clientData/>
  </xdr:twoCellAnchor>
  <xdr:twoCellAnchor editAs="oneCell">
    <xdr:from>
      <xdr:col>3</xdr:col>
      <xdr:colOff>626531</xdr:colOff>
      <xdr:row>27</xdr:row>
      <xdr:rowOff>90700</xdr:rowOff>
    </xdr:from>
    <xdr:to>
      <xdr:col>3</xdr:col>
      <xdr:colOff>832623</xdr:colOff>
      <xdr:row>27</xdr:row>
      <xdr:rowOff>852958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BB79434A-39EF-4F7C-B8C4-6AF6028EC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3517915" y="21501395"/>
          <a:ext cx="206092" cy="762258"/>
        </a:xfrm>
        <a:prstGeom prst="rect">
          <a:avLst/>
        </a:prstGeom>
      </xdr:spPr>
    </xdr:pic>
    <xdr:clientData/>
  </xdr:twoCellAnchor>
  <xdr:twoCellAnchor editAs="oneCell">
    <xdr:from>
      <xdr:col>3</xdr:col>
      <xdr:colOff>592089</xdr:colOff>
      <xdr:row>28</xdr:row>
      <xdr:rowOff>43369</xdr:rowOff>
    </xdr:from>
    <xdr:to>
      <xdr:col>3</xdr:col>
      <xdr:colOff>830143</xdr:colOff>
      <xdr:row>28</xdr:row>
      <xdr:rowOff>930366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99EAB419-646D-4857-BAFA-75B339D37A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3483473" y="22393764"/>
          <a:ext cx="238054" cy="886997"/>
        </a:xfrm>
        <a:prstGeom prst="rect">
          <a:avLst/>
        </a:prstGeom>
      </xdr:spPr>
    </xdr:pic>
    <xdr:clientData/>
  </xdr:twoCellAnchor>
  <xdr:twoCellAnchor editAs="oneCell">
    <xdr:from>
      <xdr:col>3</xdr:col>
      <xdr:colOff>578277</xdr:colOff>
      <xdr:row>29</xdr:row>
      <xdr:rowOff>28916</xdr:rowOff>
    </xdr:from>
    <xdr:to>
      <xdr:col>3</xdr:col>
      <xdr:colOff>869917</xdr:colOff>
      <xdr:row>29</xdr:row>
      <xdr:rowOff>881874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AE14C5F9-B7E6-42DF-AEED-B552BE5FC1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4337"/>
        <a:stretch/>
      </xdr:blipFill>
      <xdr:spPr>
        <a:xfrm>
          <a:off x="3469661" y="23319009"/>
          <a:ext cx="291640" cy="85295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&#51068;&#51068;%20&#54032;&#47588;&#54788;&#54889;_201807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. 표지"/>
      <sheetName val="1. 제품별 매출 손익계산"/>
      <sheetName val="2. 업체별 매출 손익 계산"/>
      <sheetName val="03. 판매현황"/>
      <sheetName val="월간 매출계획표"/>
      <sheetName val="BASE"/>
      <sheetName val="입력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Product Name(2)</v>
          </cell>
          <cell r="B1" t="str">
            <v>Product Name</v>
          </cell>
          <cell r="C1" t="str">
            <v>Retail Price</v>
          </cell>
          <cell r="D1" t="str">
            <v>BOM.</v>
          </cell>
          <cell r="E1" t="str">
            <v>Offer Price</v>
          </cell>
          <cell r="F1" t="str">
            <v>Qty. in per carton (ea)</v>
          </cell>
        </row>
        <row r="2">
          <cell r="A2" t="str">
            <v>벨라 넥크림 프레스티지 에이지 킬러 파우치</v>
          </cell>
          <cell r="B2" t="str">
            <v>벨라 넥크림 프레스티지 에이지 킬러 파우치</v>
          </cell>
          <cell r="C2">
            <v>100</v>
          </cell>
          <cell r="D2">
            <v>81</v>
          </cell>
          <cell r="E2">
            <v>100</v>
          </cell>
          <cell r="F2">
            <v>10000</v>
          </cell>
        </row>
        <row r="3">
          <cell r="A3" t="str">
            <v>에코 그린 썬스틱</v>
          </cell>
          <cell r="B3" t="str">
            <v>ECO GREEN SUN STICK
有机芦荟防晒棒
에코 그린 썬스틱</v>
          </cell>
          <cell r="C3">
            <v>32000</v>
          </cell>
          <cell r="D3">
            <v>3147</v>
          </cell>
          <cell r="E3">
            <v>4000</v>
          </cell>
          <cell r="F3">
            <v>256</v>
          </cell>
        </row>
        <row r="4">
          <cell r="A4" t="str">
            <v>리얼 수딩 플라워젤 리얼 카렌듈라</v>
          </cell>
          <cell r="B4" t="str">
            <v>REAL SOOTHING FLOWER GEL
REAL CALENDULA
镇定花凝胶_金盏花
리얼 수딩 플라워젤 리얼 카렌듈라</v>
          </cell>
          <cell r="C4">
            <v>10000</v>
          </cell>
          <cell r="D4">
            <v>1892</v>
          </cell>
          <cell r="E4">
            <v>4000</v>
          </cell>
          <cell r="F4">
            <v>36</v>
          </cell>
        </row>
        <row r="5">
          <cell r="A5" t="str">
            <v>리얼 수딩 플라워젤 리얼 로즈</v>
          </cell>
          <cell r="B5" t="str">
            <v>REAL SOOTHING FLOWER GEL
REAL ROSE
镇定花凝胶_真玫瑰
리얼 수딩 플라워젤 리얼 로즈</v>
          </cell>
          <cell r="C5">
            <v>10000</v>
          </cell>
          <cell r="D5">
            <v>1892</v>
          </cell>
          <cell r="E5">
            <v>4000</v>
          </cell>
          <cell r="F5">
            <v>36</v>
          </cell>
        </row>
        <row r="6">
          <cell r="A6" t="str">
            <v>러브롬 클렌저</v>
          </cell>
          <cell r="B6" t="str">
            <v>RUB LOM 
CLEANSING LOM
RUB LOM 天然精油卸妆膏
러브롬 클렌저</v>
          </cell>
          <cell r="C6">
            <v>48000</v>
          </cell>
          <cell r="D6">
            <v>4150</v>
          </cell>
          <cell r="E6">
            <v>6500</v>
          </cell>
          <cell r="F6">
            <v>40</v>
          </cell>
        </row>
        <row r="7">
          <cell r="A7" t="str">
            <v>러브롬 하이드레이팅 브이8 페이셜 토너</v>
          </cell>
          <cell r="B7" t="str">
            <v>RUB LOM 
HYDRATING V8 FACIAL TONER
RUB LOM V8紧致保湿水乳液
러브롬 하이드레이팅 브이8 페이셜 토너</v>
          </cell>
          <cell r="C7">
            <v>39000</v>
          </cell>
          <cell r="D7">
            <v>3557</v>
          </cell>
          <cell r="E7">
            <v>7000</v>
          </cell>
          <cell r="F7">
            <v>48</v>
          </cell>
        </row>
        <row r="8">
          <cell r="A8" t="str">
            <v>러브롬 V8 하이드로 벨벳 마스크 (10매)</v>
          </cell>
          <cell r="B8" t="str">
            <v>RUB LOM 
V8 HYDRO VELVET MASK
RUB LOM V8水光超细纤维面膜
러브롬 V8 하이드로 벨벳 마스크 (10매)</v>
          </cell>
          <cell r="C8">
            <v>40000</v>
          </cell>
          <cell r="D8">
            <v>4617</v>
          </cell>
          <cell r="E8">
            <v>5000</v>
          </cell>
          <cell r="F8">
            <v>13</v>
          </cell>
        </row>
        <row r="9">
          <cell r="A9" t="str">
            <v>러브롬 V8 하이드로 벨벳 마스크 (1매)</v>
          </cell>
          <cell r="B9" t="str">
            <v>RUB LOM 
V8 HYDRO VELVET MASK
RUB LOM V8水光超细纤维面膜
러브롬 V8 하이드로 벨벳 마스크 (1매)</v>
          </cell>
          <cell r="C9">
            <v>4000</v>
          </cell>
          <cell r="D9">
            <v>385</v>
          </cell>
          <cell r="E9">
            <v>800</v>
          </cell>
          <cell r="F9">
            <v>160</v>
          </cell>
        </row>
        <row r="10">
          <cell r="A10" t="str">
            <v>러브롬 데일리 페이셜 폼 클렌저</v>
          </cell>
          <cell r="B10" t="str">
            <v xml:space="preserve">RUB LOM
DAILY FACIAL FOAM CLEANSER
RUB LOM 天然精油洗面奶
러브롬 데일리 페이셜 폼 클렌저 </v>
          </cell>
          <cell r="C10">
            <v>29000</v>
          </cell>
          <cell r="D10">
            <v>2661</v>
          </cell>
          <cell r="E10">
            <v>5000</v>
          </cell>
          <cell r="F10">
            <v>40</v>
          </cell>
        </row>
        <row r="11">
          <cell r="A11" t="str">
            <v>러브롬 브이8 루미너스 아이컨투어 크림</v>
          </cell>
          <cell r="B11" t="str">
            <v>RUB LOM
EYE CONTOUR CREAM
RUB LOM V8弹力紧致眼霜
러브롬 브이8 루미너스 아이컨투어 크림</v>
          </cell>
          <cell r="C11">
            <v>32000</v>
          </cell>
          <cell r="D11">
            <v>2157</v>
          </cell>
          <cell r="E11">
            <v>6000</v>
          </cell>
          <cell r="F11">
            <v>140</v>
          </cell>
        </row>
        <row r="12">
          <cell r="A12" t="str">
            <v>러브롬 하이드레이팅 브이8 페이셜 에멀전</v>
          </cell>
          <cell r="B12" t="str">
            <v>RUB LOM
HYDRATING V8 FACIAL EMULSION
RUB LOM V8紧致保湿乳液
러브롬 하이드레이팅 브이8 페이셜 에멀전</v>
          </cell>
          <cell r="C12">
            <v>39000</v>
          </cell>
          <cell r="D12">
            <v>3920</v>
          </cell>
          <cell r="E12">
            <v>7000</v>
          </cell>
          <cell r="F12">
            <v>48</v>
          </cell>
        </row>
        <row r="13">
          <cell r="A13" t="str">
            <v>러브롬 브이8 토탈 리커버리 에센스</v>
          </cell>
          <cell r="B13" t="str">
            <v>RUB LOM
V8 TOTAL RECOVERY ESSENCE
RUB LOM V8抗皱精华液
러브롬 브이8 토탈 리커버리 에센스</v>
          </cell>
          <cell r="C13">
            <v>39000</v>
          </cell>
          <cell r="D13">
            <v>3378</v>
          </cell>
          <cell r="E13">
            <v>6500</v>
          </cell>
          <cell r="F13">
            <v>70</v>
          </cell>
        </row>
        <row r="14">
          <cell r="A14" t="str">
            <v>러브롬 브이8 바이탈 모이스처 크림</v>
          </cell>
          <cell r="B14" t="str">
            <v>RUB LOM
V8 VITAL MOISTURE CREAM
RUB LOM V8提升润肤保湿面霜
러브롬 브이8 바이탈 모이스처 크림</v>
          </cell>
          <cell r="C14">
            <v>42000</v>
          </cell>
          <cell r="D14">
            <v>3202</v>
          </cell>
          <cell r="E14">
            <v>7000</v>
          </cell>
          <cell r="F14">
            <v>70</v>
          </cell>
        </row>
        <row r="15">
          <cell r="A15" t="str">
            <v>더 어메이징 크림 그린 포어 타이트닝</v>
          </cell>
          <cell r="B15" t="str">
            <v>THE AMAZING CREAM GREEN PORE TIGHENING
神奇焕彩修容面霜GREEN 
더 어메이징 크림 그린 포어 타이트닝</v>
          </cell>
          <cell r="C15">
            <v>18000</v>
          </cell>
          <cell r="D15">
            <v>2423</v>
          </cell>
          <cell r="E15">
            <v>6000</v>
          </cell>
          <cell r="F15">
            <v>60</v>
          </cell>
        </row>
        <row r="16">
          <cell r="A16" t="str">
            <v>더 어메이징 크림 핑크 스팟 케어</v>
          </cell>
          <cell r="B16" t="str">
            <v xml:space="preserve">THE AMAZING CREAM PINK SPOT CARE
神奇焕彩修容面霜PINK
더 어메이징 크림 핑크 스팟 케어
</v>
          </cell>
          <cell r="C16">
            <v>18000</v>
          </cell>
          <cell r="D16">
            <v>2439</v>
          </cell>
          <cell r="E16">
            <v>6000</v>
          </cell>
          <cell r="F16">
            <v>60</v>
          </cell>
        </row>
        <row r="17">
          <cell r="A17" t="str">
            <v>더 메이이징 크림 화이트 인텐시브 톤업</v>
          </cell>
          <cell r="B17" t="str">
            <v>THE AMAZING CREAM WHITE INTENSIVE TONE UP
焕彩修容面霜WHITE
더 메이이징 크림 화이트 인텐시브 톤업</v>
          </cell>
          <cell r="C17">
            <v>18000</v>
          </cell>
          <cell r="D17">
            <v>2882</v>
          </cell>
          <cell r="E17">
            <v>6000</v>
          </cell>
          <cell r="F17">
            <v>60</v>
          </cell>
        </row>
        <row r="18">
          <cell r="A18" t="str">
            <v>더 어메이징 크림 옐로우 센텔라</v>
          </cell>
          <cell r="B18" t="str">
            <v>THE AMAZING CREAM YELLOW CENTELLA
神奇焕彩修容面霜YELLOW
더 어메이징 크림 옐로우 센텔라</v>
          </cell>
          <cell r="C18">
            <v>18000</v>
          </cell>
          <cell r="D18">
            <v>2604</v>
          </cell>
          <cell r="E18">
            <v>6000</v>
          </cell>
          <cell r="F18">
            <v>60</v>
          </cell>
        </row>
        <row r="19">
          <cell r="A19" t="str">
            <v>벨라 울트라 하이드로 썬에센스</v>
          </cell>
          <cell r="B19" t="str">
            <v>ULTRA HYDRO SUN ESSENCE
水光清华防晒霜
벨라 울트라 하이드로 썬에센스</v>
          </cell>
          <cell r="C19">
            <v>30000</v>
          </cell>
          <cell r="D19">
            <v>2827</v>
          </cell>
          <cell r="E19">
            <v>4600</v>
          </cell>
          <cell r="F19">
            <v>144</v>
          </cell>
        </row>
        <row r="20">
          <cell r="A20" t="str">
            <v>본 마스크(10매입)</v>
          </cell>
          <cell r="B20" t="str">
            <v>본 마스크(10매입)</v>
          </cell>
          <cell r="C20">
            <v>40000</v>
          </cell>
          <cell r="D20">
            <v>6025</v>
          </cell>
          <cell r="E20">
            <v>9900</v>
          </cell>
          <cell r="F20">
            <v>10</v>
          </cell>
        </row>
        <row r="21">
          <cell r="A21" t="str">
            <v>벨라 BON 괄사비누</v>
          </cell>
          <cell r="B21" t="str">
            <v>VELLA BON_FACE DECOLLETE GWAALSA MASSAGE SOAP
VELLA BON 刮痧按摩皂
벨라 BON 괄사비누</v>
          </cell>
          <cell r="C21">
            <v>16000</v>
          </cell>
          <cell r="D21">
            <v>3292</v>
          </cell>
          <cell r="E21">
            <v>6000</v>
          </cell>
          <cell r="F21">
            <v>48</v>
          </cell>
        </row>
        <row r="22">
          <cell r="A22" t="str">
            <v>벨라 넥크림 프레스티지 에이지 킬러</v>
          </cell>
          <cell r="B22" t="str">
            <v>VELLA NECK CREAM PRESTIGE AGE KILLER
VELLA 顶级高级抗皱紧致颈霜   
벨라 넥크림 프레스티지 에이지 킬러</v>
          </cell>
          <cell r="C22">
            <v>55000</v>
          </cell>
          <cell r="D22">
            <v>3601</v>
          </cell>
          <cell r="E22">
            <v>10000</v>
          </cell>
          <cell r="F22">
            <v>72</v>
          </cell>
        </row>
        <row r="23">
          <cell r="A23" t="str">
            <v>벨라 넥크림 프레스티지 에이지 킬러_30ml</v>
          </cell>
          <cell r="B23" t="str">
            <v>VELLA NECK CREAM PRESTIGE AGE KILLER_30ml
VELLA 顶级高级抗皱紧致颈霜_30ml   
벨라 넥크림 프레스티지 에이지 킬러_30ml</v>
          </cell>
          <cell r="C23">
            <v>35000</v>
          </cell>
          <cell r="D23">
            <v>2245</v>
          </cell>
          <cell r="E23">
            <v>6000</v>
          </cell>
          <cell r="F23">
            <v>96</v>
          </cell>
        </row>
        <row r="24">
          <cell r="A24" t="str">
            <v>넥크림 듀얼 이팩트 너리싱 인텐시브</v>
          </cell>
          <cell r="B24" t="str">
            <v>VELLA NECK CREAM
DUAL EFFECT NOURISHING INTENSIVE
VELLA 顶级抗皱紧致颈霜
넥크림 듀얼 이팩트 너리싱 인텐시브</v>
          </cell>
          <cell r="C24">
            <v>49000</v>
          </cell>
          <cell r="D24">
            <v>4032</v>
          </cell>
          <cell r="E24">
            <v>10000</v>
          </cell>
          <cell r="F24">
            <v>72</v>
          </cell>
        </row>
        <row r="25">
          <cell r="A25" t="str">
            <v>벨라 넥크림</v>
          </cell>
          <cell r="B25" t="str">
            <v>VELLA NECK CREAM
VELLA 抗皱紧致颈霜
벨라 넥크림</v>
          </cell>
          <cell r="C25">
            <v>39000</v>
          </cell>
          <cell r="D25">
            <v>2482</v>
          </cell>
          <cell r="E25">
            <v>8000</v>
          </cell>
          <cell r="F25">
            <v>72</v>
          </cell>
        </row>
        <row r="26">
          <cell r="A26" t="str">
            <v>벨라 넥패치 프레스티지 링클 킬러(5매입)</v>
          </cell>
          <cell r="B26" t="str">
            <v xml:space="preserve">VELLA NECK PATCH PRESTIGE WRINKLE KILLER
VELLA 顶级颈部面膜
벨라 넥패치 프레스티지 링클 킬러(5매입) 
</v>
          </cell>
          <cell r="C26">
            <v>45000</v>
          </cell>
          <cell r="D26">
            <v>2822</v>
          </cell>
          <cell r="E26">
            <v>6000</v>
          </cell>
          <cell r="F26">
            <v>60</v>
          </cell>
        </row>
        <row r="27">
          <cell r="A27" t="str">
            <v>링클 케어 페이셜 마스크(10매입)</v>
          </cell>
          <cell r="B27" t="str">
            <v>링클 케어 페이셜 마스크(10매입)</v>
          </cell>
          <cell r="C27">
            <v>22000</v>
          </cell>
          <cell r="D27">
            <v>3315</v>
          </cell>
          <cell r="E27">
            <v>5500</v>
          </cell>
          <cell r="F27">
            <v>50</v>
          </cell>
        </row>
        <row r="28">
          <cell r="A28" t="str">
            <v>벨라 넥패치(5매입)</v>
          </cell>
          <cell r="B28" t="str">
            <v>VELLA NECK PATCH
VELLA 颈部面膜
벨라 넥패치(5매입)</v>
          </cell>
          <cell r="C28">
            <v>40000</v>
          </cell>
          <cell r="D28">
            <v>3224</v>
          </cell>
          <cell r="E28">
            <v>6000</v>
          </cell>
          <cell r="F28">
            <v>48</v>
          </cell>
        </row>
        <row r="29">
          <cell r="A29" t="str">
            <v>벨라 넥패치_1매입</v>
          </cell>
          <cell r="B29" t="str">
            <v>VELLA NECK PATCH
VELLA 颈部面膜
벨라 넥패치_1매입</v>
          </cell>
          <cell r="C29">
            <v>8000</v>
          </cell>
          <cell r="D29">
            <v>573.41999999999996</v>
          </cell>
          <cell r="E29">
            <v>1200</v>
          </cell>
          <cell r="F29">
            <v>240</v>
          </cell>
        </row>
        <row r="33">
          <cell r="A33" t="str">
            <v>업체</v>
          </cell>
          <cell r="B33" t="str">
            <v>Channel</v>
          </cell>
        </row>
        <row r="34">
          <cell r="A34" t="str">
            <v>M.Y.</v>
          </cell>
          <cell r="B34" t="str">
            <v>대만</v>
          </cell>
        </row>
        <row r="35">
          <cell r="A35" t="str">
            <v>MOMO</v>
          </cell>
          <cell r="B35" t="str">
            <v>대만</v>
          </cell>
        </row>
        <row r="36">
          <cell r="A36" t="str">
            <v>고리얼글로벌코퍼레이션</v>
          </cell>
          <cell r="B36" t="str">
            <v>대만</v>
          </cell>
        </row>
        <row r="37">
          <cell r="A37" t="str">
            <v>노아</v>
          </cell>
          <cell r="B37" t="str">
            <v>대만</v>
          </cell>
        </row>
        <row r="38">
          <cell r="A38" t="str">
            <v>동동구리무</v>
          </cell>
          <cell r="B38" t="str">
            <v>대만</v>
          </cell>
        </row>
        <row r="39">
          <cell r="A39" t="str">
            <v>문문</v>
          </cell>
          <cell r="B39" t="str">
            <v>대만</v>
          </cell>
        </row>
        <row r="40">
          <cell r="A40" t="str">
            <v>아푸하우스(APOOHOUSE)</v>
          </cell>
          <cell r="B40" t="str">
            <v>대만</v>
          </cell>
        </row>
        <row r="41">
          <cell r="A41" t="str">
            <v>㈜세명인터내셔널티앤티</v>
          </cell>
          <cell r="B41" t="str">
            <v>대만</v>
          </cell>
        </row>
        <row r="42">
          <cell r="A42" t="str">
            <v>알테아</v>
          </cell>
          <cell r="B42" t="str">
            <v>동남아</v>
          </cell>
        </row>
        <row r="43">
          <cell r="A43" t="str">
            <v>Vitaly Song</v>
          </cell>
          <cell r="B43" t="str">
            <v>러시아</v>
          </cell>
        </row>
        <row r="44">
          <cell r="A44" t="str">
            <v>Pandora</v>
          </cell>
          <cell r="B44" t="str">
            <v>말레이시아</v>
          </cell>
        </row>
        <row r="45">
          <cell r="A45" t="str">
            <v>Shu Ping Chong</v>
          </cell>
          <cell r="B45" t="str">
            <v>말레이시아</v>
          </cell>
        </row>
        <row r="46">
          <cell r="A46" t="str">
            <v>개인</v>
          </cell>
          <cell r="B46" t="str">
            <v>말레이시아</v>
          </cell>
        </row>
        <row r="47">
          <cell r="A47" t="str">
            <v>카일라니 인터내셔널</v>
          </cell>
          <cell r="B47" t="str">
            <v>말레이시아</v>
          </cell>
        </row>
        <row r="48">
          <cell r="A48" t="str">
            <v>아시아마스터트레이드(주)</v>
          </cell>
          <cell r="B48" t="str">
            <v>몽골</v>
          </cell>
        </row>
        <row r="49">
          <cell r="A49" t="str">
            <v>S.C.Inc</v>
          </cell>
          <cell r="B49" t="str">
            <v>미국</v>
          </cell>
        </row>
        <row r="50">
          <cell r="A50" t="str">
            <v>미흥글로벌</v>
          </cell>
          <cell r="B50" t="str">
            <v>베트남</v>
          </cell>
        </row>
        <row r="51">
          <cell r="A51" t="str">
            <v>주식회사 바셀코리아</v>
          </cell>
          <cell r="B51" t="str">
            <v>인도네시아</v>
          </cell>
        </row>
        <row r="52">
          <cell r="A52" t="str">
            <v>령이네</v>
          </cell>
          <cell r="B52" t="str">
            <v>중국</v>
          </cell>
        </row>
        <row r="53">
          <cell r="A53" t="str">
            <v>씨엘코리아</v>
          </cell>
          <cell r="B53" t="str">
            <v>중국</v>
          </cell>
        </row>
        <row r="54">
          <cell r="A54" t="str">
            <v>주식회사 동방미인지국</v>
          </cell>
          <cell r="B54" t="str">
            <v>중국</v>
          </cell>
        </row>
        <row r="55">
          <cell r="A55" t="str">
            <v>주식회사 메이사인터네셔널</v>
          </cell>
          <cell r="B55" t="str">
            <v>중국</v>
          </cell>
        </row>
        <row r="56">
          <cell r="A56" t="str">
            <v>주식회사 미스썬(쇼판)</v>
          </cell>
          <cell r="B56" t="str">
            <v>중국</v>
          </cell>
        </row>
        <row r="57">
          <cell r="A57" t="str">
            <v>주식회사 미스터썬(쇼판)</v>
          </cell>
          <cell r="B57" t="str">
            <v>중국</v>
          </cell>
        </row>
        <row r="58">
          <cell r="A58" t="str">
            <v>주식회사 볼로미코리아</v>
          </cell>
          <cell r="B58" t="str">
            <v>중국</v>
          </cell>
        </row>
        <row r="59">
          <cell r="A59" t="str">
            <v>주식회사 시노코리안</v>
          </cell>
          <cell r="B59" t="str">
            <v>중국</v>
          </cell>
        </row>
        <row r="60">
          <cell r="A60" t="str">
            <v>주식회사 위메프</v>
          </cell>
          <cell r="B60" t="str">
            <v>중국</v>
          </cell>
        </row>
        <row r="61">
          <cell r="A61" t="str">
            <v>큐엠컴퍼니</v>
          </cell>
          <cell r="B61" t="str">
            <v>중국</v>
          </cell>
        </row>
        <row r="62">
          <cell r="A62" t="str">
            <v>일신아이씨티 주식회사</v>
          </cell>
          <cell r="B62" t="str">
            <v>태국</v>
          </cell>
        </row>
        <row r="63">
          <cell r="A63" t="str">
            <v>명동매장 지경화</v>
          </cell>
          <cell r="B63" t="str">
            <v>한국</v>
          </cell>
        </row>
        <row r="64">
          <cell r="A64" t="str">
            <v>모코블링</v>
          </cell>
          <cell r="B64" t="str">
            <v>한국</v>
          </cell>
        </row>
        <row r="65">
          <cell r="A65" t="str">
            <v>블루밍온더테이블</v>
          </cell>
          <cell r="B65" t="str">
            <v>한국</v>
          </cell>
        </row>
        <row r="66">
          <cell r="A66" t="str">
            <v>삼성화재 김지훈지점장</v>
          </cell>
          <cell r="B66" t="str">
            <v>한국</v>
          </cell>
        </row>
        <row r="67">
          <cell r="A67" t="str">
            <v>쉐어링러브</v>
          </cell>
          <cell r="B67" t="str">
            <v>한국</v>
          </cell>
        </row>
        <row r="68">
          <cell r="A68" t="str">
            <v>아푸하우스(APOOHOUSE)</v>
          </cell>
          <cell r="B68" t="str">
            <v>한국</v>
          </cell>
        </row>
        <row r="69">
          <cell r="A69" t="str">
            <v>어나더</v>
          </cell>
          <cell r="B69" t="str">
            <v>한국</v>
          </cell>
        </row>
        <row r="70">
          <cell r="A70" t="str">
            <v>엘코스</v>
          </cell>
          <cell r="B70" t="str">
            <v>한국</v>
          </cell>
        </row>
        <row r="71">
          <cell r="A71" t="str">
            <v>㈜다미안</v>
          </cell>
          <cell r="B71" t="str">
            <v>한국</v>
          </cell>
        </row>
        <row r="72">
          <cell r="A72" t="str">
            <v>하우드</v>
          </cell>
          <cell r="B72" t="str">
            <v>한국</v>
          </cell>
        </row>
        <row r="73">
          <cell r="A73" t="str">
            <v>동동구리무</v>
          </cell>
          <cell r="B73" t="str">
            <v>해외</v>
          </cell>
        </row>
        <row r="74">
          <cell r="A74" t="str">
            <v>라쉐르코리아</v>
          </cell>
          <cell r="B74" t="str">
            <v>해외</v>
          </cell>
        </row>
        <row r="75">
          <cell r="A75" t="str">
            <v>미즈코스메틱</v>
          </cell>
          <cell r="B75" t="str">
            <v>해외</v>
          </cell>
        </row>
        <row r="76">
          <cell r="A76" t="str">
            <v>아진유통(미즈코스)</v>
          </cell>
          <cell r="B76" t="str">
            <v>해외</v>
          </cell>
        </row>
        <row r="77">
          <cell r="A77" t="str">
            <v>카일라니 인터내셔널</v>
          </cell>
          <cell r="B77" t="str">
            <v>해외</v>
          </cell>
        </row>
        <row r="78">
          <cell r="A78" t="str">
            <v>드림에이지이 주식회사</v>
          </cell>
          <cell r="B78" t="str">
            <v>호주</v>
          </cell>
        </row>
        <row r="79">
          <cell r="A79" t="str">
            <v>CUIMINGSHU</v>
          </cell>
          <cell r="B79" t="str">
            <v>홍콩</v>
          </cell>
        </row>
        <row r="80">
          <cell r="A80" t="str">
            <v>김기연</v>
          </cell>
          <cell r="B80" t="str">
            <v>말레이시아</v>
          </cell>
        </row>
        <row r="81">
          <cell r="A81" t="str">
            <v>LINCHIHSUA</v>
          </cell>
          <cell r="B81" t="str">
            <v>대만</v>
          </cell>
        </row>
        <row r="82">
          <cell r="A82" t="str">
            <v>HSBT</v>
          </cell>
          <cell r="B82" t="str">
            <v>홍콩</v>
          </cell>
        </row>
        <row r="83">
          <cell r="A83" t="str">
            <v>다연미</v>
          </cell>
          <cell r="B83" t="str">
            <v>홍콩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Y71"/>
  <sheetViews>
    <sheetView showGridLines="0" tabSelected="1" zoomScale="70" zoomScaleNormal="70" zoomScaleSheetLayoutView="40" workbookViewId="0">
      <pane ySplit="5" topLeftCell="A6" activePane="bottomLeft" state="frozen"/>
      <selection activeCell="E1" sqref="E1"/>
      <selection pane="bottomLeft" activeCell="J7" sqref="J7"/>
    </sheetView>
  </sheetViews>
  <sheetFormatPr defaultColWidth="8.42578125" defaultRowHeight="20.25" x14ac:dyDescent="0.25"/>
  <cols>
    <col min="1" max="1" width="5" style="7" customWidth="1"/>
    <col min="2" max="2" width="7.7109375" style="81" customWidth="1"/>
    <col min="3" max="3" width="18.5703125" style="7" customWidth="1"/>
    <col min="4" max="4" width="19.28515625" style="7" customWidth="1"/>
    <col min="5" max="5" width="12.5703125" style="81" customWidth="1"/>
    <col min="6" max="6" width="65.28515625" style="7" customWidth="1"/>
    <col min="7" max="7" width="59.7109375" style="82" customWidth="1"/>
    <col min="8" max="8" width="15.5703125" style="83" customWidth="1"/>
    <col min="9" max="9" width="13.5703125" style="81" customWidth="1"/>
    <col min="10" max="10" width="30" style="81" bestFit="1" customWidth="1"/>
    <col min="11" max="12" width="12.5703125" style="81" customWidth="1"/>
    <col min="13" max="13" width="12.28515625" style="7" customWidth="1"/>
    <col min="14" max="14" width="12.42578125" style="7" customWidth="1"/>
    <col min="15" max="18" width="12.5703125" style="81" hidden="1" customWidth="1"/>
    <col min="19" max="20" width="8.42578125" style="7" hidden="1" customWidth="1"/>
    <col min="21" max="21" width="20.42578125" style="7" hidden="1" customWidth="1"/>
    <col min="22" max="22" width="8.42578125" style="7" hidden="1" customWidth="1"/>
    <col min="23" max="25" width="8.42578125" style="85"/>
    <col min="26" max="16384" width="8.42578125" style="1"/>
  </cols>
  <sheetData>
    <row r="1" spans="1:25" x14ac:dyDescent="0.25">
      <c r="B1" s="92" t="s">
        <v>232</v>
      </c>
      <c r="C1" s="92"/>
      <c r="D1" s="92"/>
      <c r="E1" s="92"/>
      <c r="F1" s="93"/>
      <c r="G1" s="94"/>
    </row>
    <row r="2" spans="1:25" x14ac:dyDescent="0.25">
      <c r="B2" s="92"/>
      <c r="C2" s="92"/>
      <c r="D2" s="92"/>
      <c r="E2" s="92"/>
      <c r="F2" s="94"/>
      <c r="G2" s="94"/>
    </row>
    <row r="3" spans="1:25" ht="33" customHeight="1" x14ac:dyDescent="0.25">
      <c r="B3" s="92"/>
      <c r="C3" s="92"/>
      <c r="D3" s="92"/>
      <c r="E3" s="92"/>
      <c r="F3" s="94"/>
      <c r="G3" s="94"/>
    </row>
    <row r="4" spans="1:25" ht="29.25" customHeight="1" x14ac:dyDescent="0.25">
      <c r="A4" s="4"/>
      <c r="B4" s="96" t="s">
        <v>0</v>
      </c>
      <c r="C4" s="96" t="s">
        <v>1</v>
      </c>
      <c r="D4" s="96" t="s">
        <v>2</v>
      </c>
      <c r="E4" s="95" t="s">
        <v>3</v>
      </c>
      <c r="F4" s="5" t="s">
        <v>4</v>
      </c>
      <c r="G4" s="5" t="s">
        <v>4</v>
      </c>
      <c r="H4" s="90" t="s">
        <v>5</v>
      </c>
      <c r="I4" s="95" t="s">
        <v>6</v>
      </c>
      <c r="J4" s="98" t="s">
        <v>7</v>
      </c>
      <c r="K4" s="5" t="s">
        <v>8</v>
      </c>
      <c r="L4" s="6" t="s">
        <v>9</v>
      </c>
      <c r="M4" s="5" t="s">
        <v>10</v>
      </c>
      <c r="N4" s="5" t="s">
        <v>11</v>
      </c>
      <c r="O4" s="95" t="s">
        <v>12</v>
      </c>
      <c r="P4" s="95"/>
      <c r="Q4" s="95"/>
      <c r="R4" s="97" t="s">
        <v>13</v>
      </c>
      <c r="S4" s="95"/>
      <c r="T4" s="95"/>
      <c r="U4" s="95"/>
      <c r="V4" s="5"/>
    </row>
    <row r="5" spans="1:25" ht="29.65" customHeight="1" x14ac:dyDescent="0.25">
      <c r="A5" s="4"/>
      <c r="B5" s="96"/>
      <c r="C5" s="96"/>
      <c r="D5" s="96"/>
      <c r="E5" s="95"/>
      <c r="F5" s="5" t="s">
        <v>14</v>
      </c>
      <c r="G5" s="5" t="s">
        <v>15</v>
      </c>
      <c r="H5" s="91"/>
      <c r="I5" s="95"/>
      <c r="J5" s="98"/>
      <c r="K5" s="5" t="s">
        <v>16</v>
      </c>
      <c r="L5" s="5" t="s">
        <v>17</v>
      </c>
      <c r="M5" s="5" t="s">
        <v>18</v>
      </c>
      <c r="N5" s="5" t="s">
        <v>18</v>
      </c>
      <c r="O5" s="5" t="s">
        <v>19</v>
      </c>
      <c r="P5" s="5" t="s">
        <v>20</v>
      </c>
      <c r="Q5" s="5" t="s">
        <v>21</v>
      </c>
      <c r="R5" s="97"/>
      <c r="S5" s="5"/>
      <c r="T5" s="5"/>
      <c r="U5" s="5"/>
      <c r="V5" s="5"/>
    </row>
    <row r="6" spans="1:25" s="2" customFormat="1" ht="75" customHeight="1" x14ac:dyDescent="0.25">
      <c r="A6" s="8"/>
      <c r="B6" s="9">
        <v>1</v>
      </c>
      <c r="C6" s="87" t="s">
        <v>22</v>
      </c>
      <c r="D6" s="10"/>
      <c r="E6" s="11" t="s">
        <v>23</v>
      </c>
      <c r="F6" s="12" t="s">
        <v>220</v>
      </c>
      <c r="G6" s="13" t="s">
        <v>24</v>
      </c>
      <c r="H6" s="14">
        <v>28000</v>
      </c>
      <c r="I6" s="15" t="s">
        <v>25</v>
      </c>
      <c r="J6" s="16">
        <v>8809482365865</v>
      </c>
      <c r="K6" s="15">
        <v>200</v>
      </c>
      <c r="L6" s="15">
        <v>21.43</v>
      </c>
      <c r="M6" s="15">
        <v>96</v>
      </c>
      <c r="N6" s="15">
        <v>24</v>
      </c>
      <c r="O6" s="17">
        <v>46.5</v>
      </c>
      <c r="P6" s="17">
        <v>35.299999999999997</v>
      </c>
      <c r="Q6" s="17">
        <v>41.8</v>
      </c>
      <c r="R6" s="18">
        <f t="shared" ref="R6:R9" si="0">Q6*P6*O6/1000000</f>
        <v>6.8612609999999991E-2</v>
      </c>
      <c r="S6" s="9"/>
      <c r="T6" s="9">
        <f>SUM(N6*S6)</f>
        <v>0</v>
      </c>
      <c r="U6" s="19" t="e">
        <f>SUM(#REF!*T6)</f>
        <v>#REF!</v>
      </c>
      <c r="V6" s="10"/>
      <c r="W6" s="3"/>
      <c r="X6" s="3"/>
      <c r="Y6" s="3"/>
    </row>
    <row r="7" spans="1:25" s="2" customFormat="1" ht="75" customHeight="1" x14ac:dyDescent="0.25">
      <c r="A7" s="8"/>
      <c r="B7" s="9">
        <v>2</v>
      </c>
      <c r="C7" s="88"/>
      <c r="D7" s="10"/>
      <c r="E7" s="11" t="s">
        <v>26</v>
      </c>
      <c r="F7" s="12" t="s">
        <v>27</v>
      </c>
      <c r="G7" s="21" t="s">
        <v>28</v>
      </c>
      <c r="H7" s="14">
        <v>14000</v>
      </c>
      <c r="I7" s="15" t="s">
        <v>25</v>
      </c>
      <c r="J7" s="16">
        <v>8809482365858</v>
      </c>
      <c r="K7" s="15">
        <v>180</v>
      </c>
      <c r="L7" s="15">
        <v>19.5</v>
      </c>
      <c r="M7" s="15">
        <v>96</v>
      </c>
      <c r="N7" s="15">
        <v>24</v>
      </c>
      <c r="O7" s="17">
        <v>46</v>
      </c>
      <c r="P7" s="17">
        <v>35</v>
      </c>
      <c r="Q7" s="17">
        <v>42</v>
      </c>
      <c r="R7" s="18">
        <f t="shared" si="0"/>
        <v>6.762E-2</v>
      </c>
      <c r="S7" s="9"/>
      <c r="T7" s="9">
        <f t="shared" ref="T7:T63" si="1">SUM(N7*S7)</f>
        <v>0</v>
      </c>
      <c r="U7" s="19" t="e">
        <f>SUM(#REF!*T7)</f>
        <v>#REF!</v>
      </c>
      <c r="V7" s="10"/>
      <c r="W7" s="3"/>
      <c r="X7" s="3"/>
      <c r="Y7" s="3"/>
    </row>
    <row r="8" spans="1:25" s="2" customFormat="1" ht="75" customHeight="1" x14ac:dyDescent="0.25">
      <c r="A8" s="8"/>
      <c r="B8" s="9">
        <v>3</v>
      </c>
      <c r="C8" s="88"/>
      <c r="D8" s="10"/>
      <c r="E8" s="11" t="s">
        <v>29</v>
      </c>
      <c r="F8" s="12" t="s">
        <v>30</v>
      </c>
      <c r="G8" s="13" t="s">
        <v>31</v>
      </c>
      <c r="H8" s="14">
        <v>15000</v>
      </c>
      <c r="I8" s="15" t="s">
        <v>32</v>
      </c>
      <c r="J8" s="16">
        <v>8809482365872</v>
      </c>
      <c r="K8" s="15">
        <v>110</v>
      </c>
      <c r="L8" s="15">
        <v>12.5</v>
      </c>
      <c r="M8" s="15">
        <v>96</v>
      </c>
      <c r="N8" s="15">
        <v>24</v>
      </c>
      <c r="O8" s="17">
        <v>41</v>
      </c>
      <c r="P8" s="17">
        <v>31</v>
      </c>
      <c r="Q8" s="17">
        <v>35</v>
      </c>
      <c r="R8" s="18">
        <f t="shared" si="0"/>
        <v>4.4484999999999997E-2</v>
      </c>
      <c r="S8" s="9"/>
      <c r="T8" s="9">
        <f t="shared" si="1"/>
        <v>0</v>
      </c>
      <c r="U8" s="19" t="e">
        <f>SUM(#REF!*T8)</f>
        <v>#REF!</v>
      </c>
      <c r="V8" s="10"/>
      <c r="W8" s="3"/>
      <c r="X8" s="3"/>
      <c r="Y8" s="3"/>
    </row>
    <row r="9" spans="1:25" s="2" customFormat="1" ht="75" customHeight="1" x14ac:dyDescent="0.25">
      <c r="A9" s="8"/>
      <c r="B9" s="9">
        <v>4</v>
      </c>
      <c r="C9" s="88"/>
      <c r="D9" s="10"/>
      <c r="E9" s="11" t="s">
        <v>33</v>
      </c>
      <c r="F9" s="12" t="s">
        <v>34</v>
      </c>
      <c r="G9" s="13" t="s">
        <v>35</v>
      </c>
      <c r="H9" s="14">
        <v>29000</v>
      </c>
      <c r="I9" s="15" t="s">
        <v>36</v>
      </c>
      <c r="J9" s="16">
        <v>8809482365841</v>
      </c>
      <c r="K9" s="15">
        <v>548</v>
      </c>
      <c r="L9" s="15">
        <v>14.27</v>
      </c>
      <c r="M9" s="15">
        <v>24</v>
      </c>
      <c r="N9" s="15"/>
      <c r="O9" s="17">
        <v>40.4</v>
      </c>
      <c r="P9" s="17">
        <v>31.5</v>
      </c>
      <c r="Q9" s="17">
        <v>28</v>
      </c>
      <c r="R9" s="18">
        <f t="shared" si="0"/>
        <v>3.5632799999999992E-2</v>
      </c>
      <c r="S9" s="9"/>
      <c r="T9" s="9">
        <f t="shared" si="1"/>
        <v>0</v>
      </c>
      <c r="U9" s="19" t="e">
        <f>SUM(#REF!*T9)</f>
        <v>#REF!</v>
      </c>
      <c r="V9" s="10"/>
      <c r="W9" s="3"/>
      <c r="X9" s="3"/>
      <c r="Y9" s="3"/>
    </row>
    <row r="10" spans="1:25" s="2" customFormat="1" ht="75" customHeight="1" x14ac:dyDescent="0.25">
      <c r="A10" s="8"/>
      <c r="B10" s="9">
        <v>5</v>
      </c>
      <c r="C10" s="89"/>
      <c r="D10" s="10"/>
      <c r="E10" s="11" t="s">
        <v>37</v>
      </c>
      <c r="F10" s="12" t="s">
        <v>38</v>
      </c>
      <c r="G10" s="13" t="s">
        <v>39</v>
      </c>
      <c r="H10" s="14">
        <v>23000</v>
      </c>
      <c r="I10" s="15" t="s">
        <v>40</v>
      </c>
      <c r="J10" s="16">
        <v>8809482365940</v>
      </c>
      <c r="K10" s="15">
        <v>80</v>
      </c>
      <c r="L10" s="15">
        <v>9.5</v>
      </c>
      <c r="M10" s="15">
        <v>96</v>
      </c>
      <c r="N10" s="15">
        <v>24</v>
      </c>
      <c r="O10" s="17">
        <v>53.6</v>
      </c>
      <c r="P10" s="17">
        <v>37</v>
      </c>
      <c r="Q10" s="17">
        <v>16.600000000000001</v>
      </c>
      <c r="R10" s="18">
        <v>3.3000000000000002E-2</v>
      </c>
      <c r="S10" s="9"/>
      <c r="T10" s="9">
        <f t="shared" si="1"/>
        <v>0</v>
      </c>
      <c r="U10" s="19" t="e">
        <f>SUM(#REF!*T10)</f>
        <v>#REF!</v>
      </c>
      <c r="V10" s="10"/>
      <c r="W10" s="3"/>
      <c r="X10" s="3"/>
      <c r="Y10" s="3"/>
    </row>
    <row r="11" spans="1:25" s="2" customFormat="1" ht="75" customHeight="1" x14ac:dyDescent="0.25">
      <c r="A11" s="8"/>
      <c r="B11" s="9">
        <v>6</v>
      </c>
      <c r="C11" s="87" t="s">
        <v>41</v>
      </c>
      <c r="D11" s="10"/>
      <c r="E11" s="22" t="s">
        <v>42</v>
      </c>
      <c r="F11" s="23" t="s">
        <v>221</v>
      </c>
      <c r="G11" s="24" t="s">
        <v>43</v>
      </c>
      <c r="H11" s="25">
        <v>14000</v>
      </c>
      <c r="I11" s="26" t="s">
        <v>44</v>
      </c>
      <c r="J11" s="27">
        <v>8809482366329</v>
      </c>
      <c r="K11" s="28">
        <v>15.3</v>
      </c>
      <c r="L11" s="28">
        <v>22</v>
      </c>
      <c r="M11" s="28">
        <v>144</v>
      </c>
      <c r="N11" s="28">
        <v>48</v>
      </c>
      <c r="O11" s="28">
        <v>50</v>
      </c>
      <c r="P11" s="28">
        <v>23.3</v>
      </c>
      <c r="Q11" s="28">
        <v>23</v>
      </c>
      <c r="R11" s="29">
        <v>2.6794999999999999E-2</v>
      </c>
      <c r="S11" s="9"/>
      <c r="T11" s="9">
        <f t="shared" si="1"/>
        <v>0</v>
      </c>
      <c r="U11" s="19" t="e">
        <f>SUM(#REF!*T11)</f>
        <v>#REF!</v>
      </c>
      <c r="V11" s="10"/>
      <c r="W11" s="3"/>
      <c r="X11" s="3"/>
      <c r="Y11" s="3"/>
    </row>
    <row r="12" spans="1:25" s="2" customFormat="1" ht="75" customHeight="1" x14ac:dyDescent="0.25">
      <c r="A12" s="8"/>
      <c r="B12" s="9">
        <v>7</v>
      </c>
      <c r="C12" s="88"/>
      <c r="D12" s="10"/>
      <c r="E12" s="22" t="s">
        <v>45</v>
      </c>
      <c r="F12" s="23" t="s">
        <v>46</v>
      </c>
      <c r="G12" s="24" t="s">
        <v>47</v>
      </c>
      <c r="H12" s="25">
        <v>14000</v>
      </c>
      <c r="I12" s="26" t="s">
        <v>44</v>
      </c>
      <c r="J12" s="27">
        <v>8809482366336</v>
      </c>
      <c r="K12" s="28">
        <v>15.3</v>
      </c>
      <c r="L12" s="28">
        <v>22</v>
      </c>
      <c r="M12" s="28">
        <v>144</v>
      </c>
      <c r="N12" s="28">
        <v>48</v>
      </c>
      <c r="O12" s="28">
        <v>50</v>
      </c>
      <c r="P12" s="28">
        <v>23.3</v>
      </c>
      <c r="Q12" s="28">
        <v>23</v>
      </c>
      <c r="R12" s="29">
        <v>2.6794999999999999E-2</v>
      </c>
      <c r="S12" s="9"/>
      <c r="T12" s="9">
        <f t="shared" si="1"/>
        <v>0</v>
      </c>
      <c r="U12" s="19" t="e">
        <f>SUM(#REF!*T12)</f>
        <v>#REF!</v>
      </c>
      <c r="V12" s="10"/>
      <c r="W12" s="3"/>
      <c r="X12" s="3"/>
      <c r="Y12" s="3"/>
    </row>
    <row r="13" spans="1:25" s="2" customFormat="1" ht="75" customHeight="1" x14ac:dyDescent="0.25">
      <c r="A13" s="8"/>
      <c r="B13" s="9">
        <v>8</v>
      </c>
      <c r="C13" s="88"/>
      <c r="D13" s="10"/>
      <c r="E13" s="22" t="s">
        <v>48</v>
      </c>
      <c r="F13" s="23" t="s">
        <v>49</v>
      </c>
      <c r="G13" s="24" t="s">
        <v>50</v>
      </c>
      <c r="H13" s="25">
        <v>14000</v>
      </c>
      <c r="I13" s="26" t="s">
        <v>44</v>
      </c>
      <c r="J13" s="27">
        <v>8809482361683</v>
      </c>
      <c r="K13" s="28">
        <v>15.3</v>
      </c>
      <c r="L13" s="28">
        <v>22</v>
      </c>
      <c r="M13" s="28">
        <v>144</v>
      </c>
      <c r="N13" s="28">
        <v>48</v>
      </c>
      <c r="O13" s="28">
        <v>50</v>
      </c>
      <c r="P13" s="28">
        <v>23.3</v>
      </c>
      <c r="Q13" s="28">
        <v>23</v>
      </c>
      <c r="R13" s="29">
        <v>2.6794999999999999E-2</v>
      </c>
      <c r="S13" s="9"/>
      <c r="T13" s="9">
        <f t="shared" si="1"/>
        <v>0</v>
      </c>
      <c r="U13" s="19" t="e">
        <f>SUM(#REF!*T13)</f>
        <v>#REF!</v>
      </c>
      <c r="V13" s="10"/>
      <c r="W13" s="3"/>
      <c r="X13" s="3"/>
      <c r="Y13" s="3"/>
    </row>
    <row r="14" spans="1:25" s="2" customFormat="1" ht="75" customHeight="1" x14ac:dyDescent="0.25">
      <c r="A14" s="8"/>
      <c r="B14" s="9">
        <v>9</v>
      </c>
      <c r="C14" s="89"/>
      <c r="D14" s="10"/>
      <c r="E14" s="22" t="s">
        <v>51</v>
      </c>
      <c r="F14" s="23" t="s">
        <v>52</v>
      </c>
      <c r="G14" s="24" t="s">
        <v>53</v>
      </c>
      <c r="H14" s="25">
        <v>6000</v>
      </c>
      <c r="I14" s="26" t="s">
        <v>54</v>
      </c>
      <c r="J14" s="27">
        <v>8809482366909</v>
      </c>
      <c r="K14" s="28"/>
      <c r="L14" s="28"/>
      <c r="M14" s="28">
        <v>480</v>
      </c>
      <c r="N14" s="28">
        <v>30</v>
      </c>
      <c r="O14" s="28">
        <v>47</v>
      </c>
      <c r="P14" s="28">
        <v>35</v>
      </c>
      <c r="Q14" s="28">
        <v>26.5</v>
      </c>
      <c r="R14" s="29">
        <v>4.3999999999999997E-2</v>
      </c>
      <c r="S14" s="9"/>
      <c r="T14" s="9">
        <f t="shared" si="1"/>
        <v>0</v>
      </c>
      <c r="U14" s="19" t="e">
        <f>SUM(#REF!*T14)</f>
        <v>#REF!</v>
      </c>
      <c r="V14" s="10"/>
      <c r="W14" s="3"/>
      <c r="X14" s="3"/>
      <c r="Y14" s="3"/>
    </row>
    <row r="15" spans="1:25" s="2" customFormat="1" ht="75" customHeight="1" x14ac:dyDescent="0.25">
      <c r="A15" s="8"/>
      <c r="B15" s="9">
        <v>10</v>
      </c>
      <c r="C15" s="87" t="s">
        <v>55</v>
      </c>
      <c r="D15" s="10"/>
      <c r="E15" s="22" t="s">
        <v>56</v>
      </c>
      <c r="F15" s="23" t="s">
        <v>57</v>
      </c>
      <c r="G15" s="24" t="s">
        <v>58</v>
      </c>
      <c r="H15" s="25">
        <v>33000</v>
      </c>
      <c r="I15" s="26" t="s">
        <v>59</v>
      </c>
      <c r="J15" s="27">
        <v>8809482366428</v>
      </c>
      <c r="K15" s="28">
        <v>30</v>
      </c>
      <c r="L15" s="28"/>
      <c r="M15" s="28">
        <v>48</v>
      </c>
      <c r="N15" s="28">
        <v>12</v>
      </c>
      <c r="O15" s="28">
        <v>30.2</v>
      </c>
      <c r="P15" s="28">
        <v>20.399999999999999</v>
      </c>
      <c r="Q15" s="28">
        <v>27.4</v>
      </c>
      <c r="R15" s="29">
        <v>1.7000000000000001E-2</v>
      </c>
      <c r="S15" s="9"/>
      <c r="T15" s="9">
        <f t="shared" si="1"/>
        <v>0</v>
      </c>
      <c r="U15" s="19" t="e">
        <f>SUM(#REF!*T15)</f>
        <v>#REF!</v>
      </c>
      <c r="V15" s="10"/>
      <c r="W15" s="3"/>
      <c r="X15" s="3"/>
      <c r="Y15" s="3"/>
    </row>
    <row r="16" spans="1:25" s="2" customFormat="1" ht="75" customHeight="1" x14ac:dyDescent="0.25">
      <c r="A16" s="8"/>
      <c r="B16" s="9">
        <v>11</v>
      </c>
      <c r="C16" s="88"/>
      <c r="D16" s="10"/>
      <c r="E16" s="22" t="s">
        <v>60</v>
      </c>
      <c r="F16" s="23" t="s">
        <v>61</v>
      </c>
      <c r="G16" s="24" t="s">
        <v>62</v>
      </c>
      <c r="H16" s="25">
        <v>35000</v>
      </c>
      <c r="I16" s="26" t="s">
        <v>63</v>
      </c>
      <c r="J16" s="27">
        <v>8809482366435</v>
      </c>
      <c r="K16" s="28">
        <v>50</v>
      </c>
      <c r="L16" s="28"/>
      <c r="M16" s="28">
        <v>48</v>
      </c>
      <c r="N16" s="28">
        <v>12</v>
      </c>
      <c r="O16" s="28">
        <v>32</v>
      </c>
      <c r="P16" s="28">
        <v>24</v>
      </c>
      <c r="Q16" s="28">
        <v>25.4</v>
      </c>
      <c r="R16" s="29">
        <v>0.02</v>
      </c>
      <c r="S16" s="9"/>
      <c r="T16" s="9">
        <f t="shared" si="1"/>
        <v>0</v>
      </c>
      <c r="U16" s="19" t="e">
        <f>SUM(#REF!*T16)</f>
        <v>#REF!</v>
      </c>
      <c r="V16" s="10"/>
      <c r="W16" s="3"/>
      <c r="X16" s="3"/>
      <c r="Y16" s="3"/>
    </row>
    <row r="17" spans="1:25" s="2" customFormat="1" ht="75" customHeight="1" x14ac:dyDescent="0.25">
      <c r="A17" s="8"/>
      <c r="B17" s="9">
        <v>12</v>
      </c>
      <c r="C17" s="88"/>
      <c r="D17" s="10"/>
      <c r="E17" s="22" t="s">
        <v>64</v>
      </c>
      <c r="F17" s="23" t="s">
        <v>65</v>
      </c>
      <c r="G17" s="24" t="s">
        <v>66</v>
      </c>
      <c r="H17" s="25">
        <v>9000</v>
      </c>
      <c r="I17" s="26" t="s">
        <v>67</v>
      </c>
      <c r="J17" s="27">
        <v>8809482366879</v>
      </c>
      <c r="K17" s="28"/>
      <c r="L17" s="28"/>
      <c r="M17" s="28">
        <v>400</v>
      </c>
      <c r="N17" s="28">
        <v>12</v>
      </c>
      <c r="O17" s="28">
        <v>57.5</v>
      </c>
      <c r="P17" s="28">
        <v>27.5</v>
      </c>
      <c r="Q17" s="28">
        <v>23</v>
      </c>
      <c r="R17" s="29">
        <v>3.5999999999999997E-2</v>
      </c>
      <c r="S17" s="9"/>
      <c r="T17" s="9">
        <f t="shared" si="1"/>
        <v>0</v>
      </c>
      <c r="U17" s="19" t="e">
        <f>SUM(#REF!*T17)</f>
        <v>#REF!</v>
      </c>
      <c r="V17" s="10"/>
      <c r="W17" s="3"/>
      <c r="X17" s="3"/>
      <c r="Y17" s="3"/>
    </row>
    <row r="18" spans="1:25" s="2" customFormat="1" ht="75" customHeight="1" x14ac:dyDescent="0.25">
      <c r="A18" s="8"/>
      <c r="B18" s="9">
        <v>13</v>
      </c>
      <c r="C18" s="89"/>
      <c r="D18" s="10"/>
      <c r="E18" s="22" t="s">
        <v>68</v>
      </c>
      <c r="F18" s="23" t="s">
        <v>69</v>
      </c>
      <c r="G18" s="24" t="s">
        <v>70</v>
      </c>
      <c r="H18" s="25">
        <v>12000</v>
      </c>
      <c r="I18" s="26" t="s">
        <v>71</v>
      </c>
      <c r="J18" s="27">
        <v>8809482366886</v>
      </c>
      <c r="K18" s="28"/>
      <c r="L18" s="28"/>
      <c r="M18" s="28">
        <v>400</v>
      </c>
      <c r="N18" s="28">
        <v>12</v>
      </c>
      <c r="O18" s="28">
        <v>66</v>
      </c>
      <c r="P18" s="28">
        <v>31.5</v>
      </c>
      <c r="Q18" s="28">
        <v>27</v>
      </c>
      <c r="R18" s="29">
        <v>5.6000000000000001E-2</v>
      </c>
      <c r="S18" s="9"/>
      <c r="T18" s="9">
        <f t="shared" si="1"/>
        <v>0</v>
      </c>
      <c r="U18" s="19" t="e">
        <f>SUM(#REF!*T18)</f>
        <v>#REF!</v>
      </c>
      <c r="V18" s="10"/>
      <c r="W18" s="3"/>
      <c r="X18" s="3"/>
      <c r="Y18" s="3"/>
    </row>
    <row r="19" spans="1:25" s="2" customFormat="1" ht="75" customHeight="1" x14ac:dyDescent="0.25">
      <c r="A19" s="8"/>
      <c r="B19" s="9">
        <v>14</v>
      </c>
      <c r="C19" s="86" t="s">
        <v>72</v>
      </c>
      <c r="D19" s="30"/>
      <c r="E19" s="31" t="s">
        <v>73</v>
      </c>
      <c r="F19" s="32" t="s">
        <v>74</v>
      </c>
      <c r="G19" s="33" t="s">
        <v>75</v>
      </c>
      <c r="H19" s="34">
        <v>21000</v>
      </c>
      <c r="I19" s="35" t="s">
        <v>76</v>
      </c>
      <c r="J19" s="16">
        <v>8809482365391</v>
      </c>
      <c r="K19" s="36">
        <v>350</v>
      </c>
      <c r="L19" s="37">
        <v>11.1</v>
      </c>
      <c r="M19" s="38">
        <v>36</v>
      </c>
      <c r="N19" s="38">
        <v>12</v>
      </c>
      <c r="O19" s="38">
        <v>49</v>
      </c>
      <c r="P19" s="38">
        <v>33</v>
      </c>
      <c r="Q19" s="38">
        <v>22.5</v>
      </c>
      <c r="R19" s="18">
        <f>Q19*P19*O19/1000000</f>
        <v>3.6382499999999998E-2</v>
      </c>
      <c r="S19" s="9"/>
      <c r="T19" s="9">
        <f t="shared" si="1"/>
        <v>0</v>
      </c>
      <c r="U19" s="19" t="e">
        <f>SUM(#REF!*T19)</f>
        <v>#REF!</v>
      </c>
      <c r="V19" s="10"/>
      <c r="W19" s="3"/>
      <c r="X19" s="3"/>
      <c r="Y19" s="3"/>
    </row>
    <row r="20" spans="1:25" s="2" customFormat="1" ht="75" customHeight="1" x14ac:dyDescent="0.25">
      <c r="A20" s="8"/>
      <c r="B20" s="9">
        <v>15</v>
      </c>
      <c r="C20" s="86"/>
      <c r="D20" s="30"/>
      <c r="E20" s="31" t="s">
        <v>77</v>
      </c>
      <c r="F20" s="32" t="s">
        <v>78</v>
      </c>
      <c r="G20" s="33" t="s">
        <v>79</v>
      </c>
      <c r="H20" s="34">
        <v>9000</v>
      </c>
      <c r="I20" s="35" t="s">
        <v>59</v>
      </c>
      <c r="J20" s="16">
        <v>8809482365360</v>
      </c>
      <c r="K20" s="36">
        <v>130</v>
      </c>
      <c r="L20" s="37">
        <v>5.7</v>
      </c>
      <c r="M20" s="38">
        <v>96</v>
      </c>
      <c r="N20" s="38">
        <v>24</v>
      </c>
      <c r="O20" s="38">
        <v>37.5</v>
      </c>
      <c r="P20" s="38">
        <v>26.5</v>
      </c>
      <c r="Q20" s="38">
        <v>14.5</v>
      </c>
      <c r="R20" s="18">
        <f>Q20*P20*O20/1000000</f>
        <v>1.4409375E-2</v>
      </c>
      <c r="S20" s="9"/>
      <c r="T20" s="9">
        <f t="shared" si="1"/>
        <v>0</v>
      </c>
      <c r="U20" s="19" t="e">
        <f>SUM(#REF!*T20)</f>
        <v>#REF!</v>
      </c>
      <c r="V20" s="10"/>
      <c r="W20" s="3"/>
      <c r="X20" s="3"/>
      <c r="Y20" s="3"/>
    </row>
    <row r="21" spans="1:25" s="2" customFormat="1" ht="75" customHeight="1" x14ac:dyDescent="0.25">
      <c r="A21" s="8"/>
      <c r="B21" s="9">
        <v>16</v>
      </c>
      <c r="C21" s="86"/>
      <c r="D21" s="30"/>
      <c r="E21" s="31" t="s">
        <v>80</v>
      </c>
      <c r="F21" s="32" t="s">
        <v>81</v>
      </c>
      <c r="G21" s="33" t="s">
        <v>82</v>
      </c>
      <c r="H21" s="34">
        <v>24000</v>
      </c>
      <c r="I21" s="35" t="s">
        <v>83</v>
      </c>
      <c r="J21" s="16">
        <v>8809482365377</v>
      </c>
      <c r="K21" s="36">
        <v>370</v>
      </c>
      <c r="L21" s="37">
        <v>11.9</v>
      </c>
      <c r="M21" s="38">
        <v>36</v>
      </c>
      <c r="N21" s="38">
        <v>12</v>
      </c>
      <c r="O21" s="38">
        <v>57.5</v>
      </c>
      <c r="P21" s="38">
        <v>29</v>
      </c>
      <c r="Q21" s="38">
        <v>23.5</v>
      </c>
      <c r="R21" s="18">
        <f>Q21*P21*O21/1000000</f>
        <v>3.9186249999999999E-2</v>
      </c>
      <c r="S21" s="9"/>
      <c r="T21" s="9">
        <f t="shared" si="1"/>
        <v>0</v>
      </c>
      <c r="U21" s="19" t="e">
        <f>SUM(#REF!*T21)</f>
        <v>#REF!</v>
      </c>
      <c r="V21" s="10"/>
      <c r="W21" s="3"/>
      <c r="X21" s="3"/>
      <c r="Y21" s="3"/>
    </row>
    <row r="22" spans="1:25" s="2" customFormat="1" ht="75" customHeight="1" x14ac:dyDescent="0.25">
      <c r="A22" s="8"/>
      <c r="B22" s="9">
        <v>17</v>
      </c>
      <c r="C22" s="86"/>
      <c r="D22" s="30"/>
      <c r="E22" s="31" t="s">
        <v>84</v>
      </c>
      <c r="F22" s="32" t="s">
        <v>85</v>
      </c>
      <c r="G22" s="33" t="s">
        <v>86</v>
      </c>
      <c r="H22" s="34">
        <v>22000</v>
      </c>
      <c r="I22" s="35" t="s">
        <v>87</v>
      </c>
      <c r="J22" s="16">
        <v>8809482365384</v>
      </c>
      <c r="K22" s="36">
        <v>220</v>
      </c>
      <c r="L22" s="37">
        <v>7</v>
      </c>
      <c r="M22" s="38">
        <v>36</v>
      </c>
      <c r="N22" s="38">
        <v>12</v>
      </c>
      <c r="O22" s="38">
        <v>43</v>
      </c>
      <c r="P22" s="38">
        <v>23</v>
      </c>
      <c r="Q22" s="38">
        <v>17.5</v>
      </c>
      <c r="R22" s="18">
        <f>Q22*P22*O22/1000000</f>
        <v>1.73075E-2</v>
      </c>
      <c r="S22" s="9"/>
      <c r="T22" s="9">
        <f t="shared" si="1"/>
        <v>0</v>
      </c>
      <c r="U22" s="19" t="e">
        <f>SUM(#REF!*T22)</f>
        <v>#REF!</v>
      </c>
      <c r="V22" s="10"/>
      <c r="W22" s="3"/>
      <c r="X22" s="3"/>
      <c r="Y22" s="3"/>
    </row>
    <row r="23" spans="1:25" s="2" customFormat="1" ht="75" customHeight="1" x14ac:dyDescent="0.25">
      <c r="A23" s="8"/>
      <c r="B23" s="9">
        <v>18</v>
      </c>
      <c r="C23" s="86" t="s">
        <v>88</v>
      </c>
      <c r="D23" s="39"/>
      <c r="E23" s="31" t="s">
        <v>89</v>
      </c>
      <c r="F23" s="32" t="s">
        <v>90</v>
      </c>
      <c r="G23" s="33" t="s">
        <v>91</v>
      </c>
      <c r="H23" s="34">
        <v>38000</v>
      </c>
      <c r="I23" s="35" t="s">
        <v>92</v>
      </c>
      <c r="J23" s="40">
        <v>8809482360105</v>
      </c>
      <c r="K23" s="40">
        <v>270</v>
      </c>
      <c r="L23" s="41">
        <v>16.2</v>
      </c>
      <c r="M23" s="42">
        <v>54</v>
      </c>
      <c r="N23" s="42">
        <v>18</v>
      </c>
      <c r="O23" s="38">
        <v>52</v>
      </c>
      <c r="P23" s="38">
        <v>34</v>
      </c>
      <c r="Q23" s="38">
        <v>21</v>
      </c>
      <c r="R23" s="18">
        <f t="shared" ref="R23:R48" si="2">Q23*P23*O23/1000000</f>
        <v>3.7128000000000001E-2</v>
      </c>
      <c r="S23" s="9"/>
      <c r="T23" s="9">
        <f t="shared" si="1"/>
        <v>0</v>
      </c>
      <c r="U23" s="19" t="e">
        <f>SUM(#REF!*T23)</f>
        <v>#REF!</v>
      </c>
      <c r="V23" s="10"/>
      <c r="W23" s="3"/>
      <c r="X23" s="3"/>
      <c r="Y23" s="3"/>
    </row>
    <row r="24" spans="1:25" s="2" customFormat="1" ht="75" customHeight="1" x14ac:dyDescent="0.25">
      <c r="A24" s="8"/>
      <c r="B24" s="9">
        <v>19</v>
      </c>
      <c r="C24" s="86"/>
      <c r="D24" s="39"/>
      <c r="E24" s="31" t="s">
        <v>93</v>
      </c>
      <c r="F24" s="32" t="s">
        <v>94</v>
      </c>
      <c r="G24" s="33" t="s">
        <v>95</v>
      </c>
      <c r="H24" s="34">
        <v>52000</v>
      </c>
      <c r="I24" s="35" t="s">
        <v>96</v>
      </c>
      <c r="J24" s="40">
        <v>8809482360136</v>
      </c>
      <c r="K24" s="40">
        <v>145</v>
      </c>
      <c r="L24" s="41">
        <v>7.13</v>
      </c>
      <c r="M24" s="42">
        <v>40</v>
      </c>
      <c r="N24" s="42">
        <v>10</v>
      </c>
      <c r="O24" s="38">
        <v>52</v>
      </c>
      <c r="P24" s="38">
        <v>33.5</v>
      </c>
      <c r="Q24" s="38">
        <v>17</v>
      </c>
      <c r="R24" s="18">
        <f t="shared" si="2"/>
        <v>2.9614000000000001E-2</v>
      </c>
      <c r="S24" s="9"/>
      <c r="T24" s="9">
        <f t="shared" si="1"/>
        <v>0</v>
      </c>
      <c r="U24" s="19" t="e">
        <f>SUM(#REF!*T24)</f>
        <v>#REF!</v>
      </c>
      <c r="V24" s="10"/>
      <c r="W24" s="3"/>
      <c r="X24" s="3"/>
      <c r="Y24" s="3"/>
    </row>
    <row r="25" spans="1:25" s="2" customFormat="1" ht="75" customHeight="1" x14ac:dyDescent="0.25">
      <c r="A25" s="8"/>
      <c r="B25" s="9">
        <v>20</v>
      </c>
      <c r="C25" s="86"/>
      <c r="D25" s="39"/>
      <c r="E25" s="31" t="s">
        <v>97</v>
      </c>
      <c r="F25" s="32" t="s">
        <v>98</v>
      </c>
      <c r="G25" s="33" t="s">
        <v>99</v>
      </c>
      <c r="H25" s="34">
        <v>52000</v>
      </c>
      <c r="I25" s="35" t="s">
        <v>100</v>
      </c>
      <c r="J25" s="40">
        <v>8809482360167</v>
      </c>
      <c r="K25" s="40">
        <v>240</v>
      </c>
      <c r="L25" s="41">
        <v>13.3</v>
      </c>
      <c r="M25" s="42">
        <v>48</v>
      </c>
      <c r="N25" s="42">
        <v>12</v>
      </c>
      <c r="O25" s="38">
        <v>60.5</v>
      </c>
      <c r="P25" s="38">
        <v>43</v>
      </c>
      <c r="Q25" s="38">
        <v>18</v>
      </c>
      <c r="R25" s="18">
        <f t="shared" si="2"/>
        <v>4.6827000000000001E-2</v>
      </c>
      <c r="S25" s="9"/>
      <c r="T25" s="9">
        <f t="shared" si="1"/>
        <v>0</v>
      </c>
      <c r="U25" s="19" t="e">
        <f>SUM(#REF!*T25)</f>
        <v>#REF!</v>
      </c>
      <c r="V25" s="10"/>
      <c r="W25" s="3"/>
      <c r="X25" s="3"/>
      <c r="Y25" s="3"/>
    </row>
    <row r="26" spans="1:25" s="2" customFormat="1" ht="75" customHeight="1" x14ac:dyDescent="0.25">
      <c r="A26" s="8"/>
      <c r="B26" s="9">
        <v>21</v>
      </c>
      <c r="C26" s="86"/>
      <c r="D26" s="39"/>
      <c r="E26" s="31" t="s">
        <v>101</v>
      </c>
      <c r="F26" s="32" t="s">
        <v>102</v>
      </c>
      <c r="G26" s="33" t="s">
        <v>103</v>
      </c>
      <c r="H26" s="34">
        <v>58000</v>
      </c>
      <c r="I26" s="35" t="s">
        <v>104</v>
      </c>
      <c r="J26" s="40">
        <v>8809482360198</v>
      </c>
      <c r="K26" s="40">
        <v>110</v>
      </c>
      <c r="L26" s="41">
        <v>6.49</v>
      </c>
      <c r="M26" s="42">
        <v>48</v>
      </c>
      <c r="N26" s="42">
        <v>12</v>
      </c>
      <c r="O26" s="38">
        <v>39</v>
      </c>
      <c r="P26" s="38">
        <v>28.5</v>
      </c>
      <c r="Q26" s="38">
        <v>29.5</v>
      </c>
      <c r="R26" s="18">
        <f t="shared" si="2"/>
        <v>3.2789249999999999E-2</v>
      </c>
      <c r="S26" s="9"/>
      <c r="T26" s="9">
        <f t="shared" si="1"/>
        <v>0</v>
      </c>
      <c r="U26" s="19" t="e">
        <f>SUM(#REF!*T26)</f>
        <v>#REF!</v>
      </c>
      <c r="V26" s="10"/>
      <c r="W26" s="3"/>
      <c r="X26" s="3"/>
      <c r="Y26" s="3"/>
    </row>
    <row r="27" spans="1:25" s="2" customFormat="1" ht="75" customHeight="1" x14ac:dyDescent="0.25">
      <c r="A27" s="8"/>
      <c r="B27" s="9">
        <v>22</v>
      </c>
      <c r="C27" s="86"/>
      <c r="D27" s="39"/>
      <c r="E27" s="43" t="s">
        <v>231</v>
      </c>
      <c r="F27" s="32" t="s">
        <v>105</v>
      </c>
      <c r="G27" s="33" t="s">
        <v>106</v>
      </c>
      <c r="H27" s="44">
        <v>28000</v>
      </c>
      <c r="I27" s="35" t="s">
        <v>107</v>
      </c>
      <c r="J27" s="45">
        <v>8809482365278</v>
      </c>
      <c r="K27" s="45">
        <v>60</v>
      </c>
      <c r="L27" s="41">
        <v>8.0299999999999994</v>
      </c>
      <c r="M27" s="42">
        <v>120</v>
      </c>
      <c r="N27" s="42">
        <v>30</v>
      </c>
      <c r="O27" s="46">
        <v>57</v>
      </c>
      <c r="P27" s="46">
        <v>22.5</v>
      </c>
      <c r="Q27" s="46">
        <v>17.5</v>
      </c>
      <c r="R27" s="18">
        <f>Q27*P27*O27/1000000</f>
        <v>2.2443749999999998E-2</v>
      </c>
      <c r="S27" s="9"/>
      <c r="T27" s="9">
        <f t="shared" si="1"/>
        <v>0</v>
      </c>
      <c r="U27" s="19" t="e">
        <f>SUM(#REF!*T27)</f>
        <v>#REF!</v>
      </c>
      <c r="V27" s="10"/>
      <c r="W27" s="3"/>
      <c r="X27" s="3"/>
      <c r="Y27" s="3"/>
    </row>
    <row r="28" spans="1:25" s="2" customFormat="1" ht="75" customHeight="1" x14ac:dyDescent="0.25">
      <c r="A28" s="8"/>
      <c r="B28" s="9">
        <v>23</v>
      </c>
      <c r="C28" s="86"/>
      <c r="D28" s="39"/>
      <c r="E28" s="43" t="s">
        <v>108</v>
      </c>
      <c r="F28" s="32" t="s">
        <v>109</v>
      </c>
      <c r="G28" s="33" t="s">
        <v>222</v>
      </c>
      <c r="H28" s="44">
        <v>28000</v>
      </c>
      <c r="I28" s="35" t="s">
        <v>107</v>
      </c>
      <c r="J28" s="47">
        <v>8809482363250</v>
      </c>
      <c r="K28" s="45">
        <v>60</v>
      </c>
      <c r="L28" s="41">
        <v>8.0299999999999994</v>
      </c>
      <c r="M28" s="42">
        <v>120</v>
      </c>
      <c r="N28" s="42">
        <v>30</v>
      </c>
      <c r="O28" s="46">
        <v>57</v>
      </c>
      <c r="P28" s="46">
        <v>22.5</v>
      </c>
      <c r="Q28" s="46">
        <v>17.5</v>
      </c>
      <c r="R28" s="18">
        <f>Q28*P28*O28/1000000</f>
        <v>2.2443749999999998E-2</v>
      </c>
      <c r="S28" s="9"/>
      <c r="T28" s="9">
        <f t="shared" si="1"/>
        <v>0</v>
      </c>
      <c r="U28" s="19" t="e">
        <f>SUM(#REF!*T28)</f>
        <v>#REF!</v>
      </c>
      <c r="V28" s="10"/>
      <c r="W28" s="3"/>
      <c r="X28" s="3"/>
      <c r="Y28" s="3"/>
    </row>
    <row r="29" spans="1:25" s="2" customFormat="1" ht="75" customHeight="1" x14ac:dyDescent="0.25">
      <c r="A29" s="8"/>
      <c r="B29" s="9">
        <v>24</v>
      </c>
      <c r="C29" s="86"/>
      <c r="D29" s="39"/>
      <c r="E29" s="43" t="s">
        <v>110</v>
      </c>
      <c r="F29" s="32" t="s">
        <v>111</v>
      </c>
      <c r="G29" s="33" t="s">
        <v>112</v>
      </c>
      <c r="H29" s="44">
        <v>28000</v>
      </c>
      <c r="I29" s="35" t="s">
        <v>107</v>
      </c>
      <c r="J29" s="47">
        <v>8809482363243</v>
      </c>
      <c r="K29" s="45">
        <v>60</v>
      </c>
      <c r="L29" s="41">
        <v>8.0299999999999994</v>
      </c>
      <c r="M29" s="42">
        <v>120</v>
      </c>
      <c r="N29" s="42">
        <v>30</v>
      </c>
      <c r="O29" s="46">
        <v>57</v>
      </c>
      <c r="P29" s="46">
        <v>22.5</v>
      </c>
      <c r="Q29" s="46">
        <v>17.5</v>
      </c>
      <c r="R29" s="18">
        <f>Q29*P29*O29/1000000</f>
        <v>2.2443749999999998E-2</v>
      </c>
      <c r="S29" s="9"/>
      <c r="T29" s="9">
        <f t="shared" si="1"/>
        <v>0</v>
      </c>
      <c r="U29" s="19" t="e">
        <f>SUM(#REF!*T29)</f>
        <v>#REF!</v>
      </c>
      <c r="V29" s="10"/>
      <c r="W29" s="3"/>
      <c r="X29" s="3"/>
      <c r="Y29" s="3"/>
    </row>
    <row r="30" spans="1:25" s="2" customFormat="1" ht="75" customHeight="1" x14ac:dyDescent="0.25">
      <c r="A30" s="8"/>
      <c r="B30" s="9">
        <v>25</v>
      </c>
      <c r="C30" s="39"/>
      <c r="D30" s="30"/>
      <c r="E30" s="48" t="s">
        <v>225</v>
      </c>
      <c r="F30" s="49" t="s">
        <v>226</v>
      </c>
      <c r="G30" s="50" t="s">
        <v>227</v>
      </c>
      <c r="H30" s="34">
        <v>28000</v>
      </c>
      <c r="I30" s="51" t="s">
        <v>107</v>
      </c>
      <c r="J30" s="53">
        <v>8809482366930</v>
      </c>
      <c r="K30" s="54"/>
      <c r="L30" s="54"/>
      <c r="M30" s="54">
        <v>120</v>
      </c>
      <c r="N30" s="54">
        <v>30</v>
      </c>
      <c r="O30" s="54"/>
      <c r="P30" s="54"/>
      <c r="Q30" s="54"/>
      <c r="R30" s="55"/>
      <c r="S30" s="56"/>
      <c r="T30" s="56"/>
      <c r="U30" s="57"/>
      <c r="V30" s="10"/>
      <c r="W30" s="3"/>
      <c r="X30" s="3"/>
      <c r="Y30" s="3"/>
    </row>
    <row r="31" spans="1:25" s="2" customFormat="1" ht="75" customHeight="1" x14ac:dyDescent="0.25">
      <c r="A31" s="8"/>
      <c r="B31" s="9"/>
      <c r="C31" s="39"/>
      <c r="D31" s="30"/>
      <c r="E31" s="48" t="s">
        <v>228</v>
      </c>
      <c r="F31" s="58" t="s">
        <v>229</v>
      </c>
      <c r="G31" s="59" t="s">
        <v>230</v>
      </c>
      <c r="H31" s="60">
        <v>24000</v>
      </c>
      <c r="I31" s="52" t="s">
        <v>87</v>
      </c>
      <c r="J31" s="53">
        <v>8809482367227</v>
      </c>
      <c r="K31" s="61">
        <v>98</v>
      </c>
      <c r="L31" s="54">
        <v>8.0500000000000007</v>
      </c>
      <c r="M31" s="54">
        <v>72</v>
      </c>
      <c r="N31" s="54">
        <v>24</v>
      </c>
      <c r="O31" s="54">
        <v>55</v>
      </c>
      <c r="P31" s="54">
        <v>28.5</v>
      </c>
      <c r="Q31" s="54">
        <v>19</v>
      </c>
      <c r="R31" s="62">
        <v>2.97825E-2</v>
      </c>
      <c r="S31" s="56"/>
      <c r="T31" s="56"/>
      <c r="U31" s="57"/>
      <c r="V31" s="10"/>
      <c r="W31" s="3"/>
      <c r="X31" s="3"/>
      <c r="Y31" s="3"/>
    </row>
    <row r="32" spans="1:25" s="2" customFormat="1" ht="75" customHeight="1" x14ac:dyDescent="0.25">
      <c r="A32" s="8"/>
      <c r="B32" s="9">
        <v>26</v>
      </c>
      <c r="C32" s="86" t="s">
        <v>113</v>
      </c>
      <c r="D32" s="39"/>
      <c r="E32" s="43" t="s">
        <v>114</v>
      </c>
      <c r="F32" s="32" t="s">
        <v>115</v>
      </c>
      <c r="G32" s="33" t="s">
        <v>116</v>
      </c>
      <c r="H32" s="34">
        <v>31000</v>
      </c>
      <c r="I32" s="35" t="s">
        <v>92</v>
      </c>
      <c r="J32" s="40">
        <v>8809482360402</v>
      </c>
      <c r="K32" s="40">
        <v>260</v>
      </c>
      <c r="L32" s="41">
        <v>22.4</v>
      </c>
      <c r="M32" s="42">
        <v>80</v>
      </c>
      <c r="N32" s="42">
        <v>20</v>
      </c>
      <c r="O32" s="42">
        <v>51.4</v>
      </c>
      <c r="P32" s="42">
        <v>42</v>
      </c>
      <c r="Q32" s="42">
        <v>20.5</v>
      </c>
      <c r="R32" s="55">
        <f t="shared" si="2"/>
        <v>4.42554E-2</v>
      </c>
      <c r="S32" s="56"/>
      <c r="T32" s="56">
        <f t="shared" si="1"/>
        <v>0</v>
      </c>
      <c r="U32" s="57" t="e">
        <f>SUM(#REF!*T32)</f>
        <v>#REF!</v>
      </c>
      <c r="V32" s="10"/>
      <c r="W32" s="3"/>
      <c r="X32" s="3"/>
      <c r="Y32" s="3"/>
    </row>
    <row r="33" spans="1:25" s="2" customFormat="1" ht="75" customHeight="1" x14ac:dyDescent="0.25">
      <c r="A33" s="8"/>
      <c r="B33" s="9">
        <v>27</v>
      </c>
      <c r="C33" s="86"/>
      <c r="D33" s="39"/>
      <c r="E33" s="43" t="s">
        <v>117</v>
      </c>
      <c r="F33" s="32" t="s">
        <v>118</v>
      </c>
      <c r="G33" s="33" t="s">
        <v>119</v>
      </c>
      <c r="H33" s="34">
        <v>40000</v>
      </c>
      <c r="I33" s="35" t="s">
        <v>100</v>
      </c>
      <c r="J33" s="40">
        <v>8809482360419</v>
      </c>
      <c r="K33" s="40">
        <v>190</v>
      </c>
      <c r="L33" s="41">
        <v>7.74</v>
      </c>
      <c r="M33" s="42">
        <v>36</v>
      </c>
      <c r="N33" s="42">
        <v>12</v>
      </c>
      <c r="O33" s="38">
        <v>55.5</v>
      </c>
      <c r="P33" s="38">
        <v>28.6</v>
      </c>
      <c r="Q33" s="38">
        <v>16.399999999999999</v>
      </c>
      <c r="R33" s="18">
        <f>Q33*P33*O33/1000000</f>
        <v>2.6031719999999998E-2</v>
      </c>
      <c r="S33" s="9"/>
      <c r="T33" s="9">
        <f t="shared" si="1"/>
        <v>0</v>
      </c>
      <c r="U33" s="19" t="e">
        <f>SUM(#REF!*T33)</f>
        <v>#REF!</v>
      </c>
      <c r="V33" s="10"/>
      <c r="W33" s="3"/>
      <c r="X33" s="3"/>
      <c r="Y33" s="3"/>
    </row>
    <row r="34" spans="1:25" s="2" customFormat="1" ht="75" customHeight="1" x14ac:dyDescent="0.25">
      <c r="A34" s="8"/>
      <c r="B34" s="9">
        <v>28</v>
      </c>
      <c r="C34" s="86"/>
      <c r="D34" s="39"/>
      <c r="E34" s="43" t="s">
        <v>120</v>
      </c>
      <c r="F34" s="32" t="s">
        <v>121</v>
      </c>
      <c r="G34" s="33" t="s">
        <v>122</v>
      </c>
      <c r="H34" s="34">
        <v>35000</v>
      </c>
      <c r="I34" s="35" t="s">
        <v>100</v>
      </c>
      <c r="J34" s="63">
        <v>8809482360907</v>
      </c>
      <c r="K34" s="63">
        <v>185</v>
      </c>
      <c r="L34" s="41">
        <v>7.6</v>
      </c>
      <c r="M34" s="42">
        <v>36</v>
      </c>
      <c r="N34" s="42">
        <v>12</v>
      </c>
      <c r="O34" s="38">
        <v>50</v>
      </c>
      <c r="P34" s="38">
        <v>26</v>
      </c>
      <c r="Q34" s="38">
        <v>15.5</v>
      </c>
      <c r="R34" s="18">
        <f>Q34*P34*O34/1000000</f>
        <v>2.0150000000000001E-2</v>
      </c>
      <c r="S34" s="9"/>
      <c r="T34" s="9">
        <f t="shared" si="1"/>
        <v>0</v>
      </c>
      <c r="U34" s="19" t="e">
        <f>SUM(#REF!*T34)</f>
        <v>#REF!</v>
      </c>
      <c r="V34" s="10"/>
      <c r="W34" s="3"/>
      <c r="X34" s="3"/>
      <c r="Y34" s="3"/>
    </row>
    <row r="35" spans="1:25" s="2" customFormat="1" ht="75" customHeight="1" x14ac:dyDescent="0.25">
      <c r="A35" s="20"/>
      <c r="B35" s="9">
        <v>29</v>
      </c>
      <c r="C35" s="86"/>
      <c r="D35" s="39"/>
      <c r="E35" s="31" t="s">
        <v>123</v>
      </c>
      <c r="F35" s="32" t="s">
        <v>124</v>
      </c>
      <c r="G35" s="64" t="s">
        <v>125</v>
      </c>
      <c r="H35" s="34">
        <v>40000</v>
      </c>
      <c r="I35" s="15" t="s">
        <v>96</v>
      </c>
      <c r="J35" s="40">
        <v>8809482363656</v>
      </c>
      <c r="K35" s="15">
        <v>100</v>
      </c>
      <c r="L35" s="15">
        <v>6.06</v>
      </c>
      <c r="M35" s="15">
        <v>48</v>
      </c>
      <c r="N35" s="15">
        <v>12</v>
      </c>
      <c r="O35" s="17">
        <v>41.5</v>
      </c>
      <c r="P35" s="17">
        <v>33.5</v>
      </c>
      <c r="Q35" s="17">
        <v>16</v>
      </c>
      <c r="R35" s="65">
        <f t="shared" si="2"/>
        <v>2.2244E-2</v>
      </c>
      <c r="S35" s="9"/>
      <c r="T35" s="9">
        <f t="shared" si="1"/>
        <v>0</v>
      </c>
      <c r="U35" s="19" t="e">
        <f>SUM(#REF!*T35)</f>
        <v>#REF!</v>
      </c>
      <c r="V35" s="10"/>
      <c r="W35" s="3"/>
      <c r="X35" s="3"/>
      <c r="Y35" s="3"/>
    </row>
    <row r="36" spans="1:25" s="2" customFormat="1" ht="75" customHeight="1" x14ac:dyDescent="0.25">
      <c r="A36" s="8"/>
      <c r="B36" s="9">
        <v>30</v>
      </c>
      <c r="C36" s="86"/>
      <c r="D36" s="39"/>
      <c r="E36" s="43" t="s">
        <v>126</v>
      </c>
      <c r="F36" s="66" t="s">
        <v>127</v>
      </c>
      <c r="G36" s="33" t="s">
        <v>128</v>
      </c>
      <c r="H36" s="34">
        <v>29000</v>
      </c>
      <c r="I36" s="35" t="s">
        <v>100</v>
      </c>
      <c r="J36" s="63">
        <v>8809482365179</v>
      </c>
      <c r="K36" s="63">
        <v>115</v>
      </c>
      <c r="L36" s="41">
        <v>6.6</v>
      </c>
      <c r="M36" s="42">
        <v>48</v>
      </c>
      <c r="N36" s="42">
        <v>12</v>
      </c>
      <c r="O36" s="38">
        <v>34.5</v>
      </c>
      <c r="P36" s="38">
        <v>26.5</v>
      </c>
      <c r="Q36" s="38">
        <v>16.100000000000001</v>
      </c>
      <c r="R36" s="18">
        <f t="shared" si="2"/>
        <v>1.4719425000000001E-2</v>
      </c>
      <c r="S36" s="9"/>
      <c r="T36" s="9">
        <f t="shared" si="1"/>
        <v>0</v>
      </c>
      <c r="U36" s="19" t="e">
        <f>SUM(#REF!*T36)</f>
        <v>#REF!</v>
      </c>
      <c r="V36" s="10"/>
      <c r="W36" s="3"/>
      <c r="X36" s="3"/>
      <c r="Y36" s="3"/>
    </row>
    <row r="37" spans="1:25" s="2" customFormat="1" ht="75" customHeight="1" x14ac:dyDescent="0.25">
      <c r="A37" s="8"/>
      <c r="B37" s="9">
        <v>31</v>
      </c>
      <c r="C37" s="86"/>
      <c r="D37" s="39"/>
      <c r="E37" s="43" t="s">
        <v>129</v>
      </c>
      <c r="F37" s="32" t="s">
        <v>130</v>
      </c>
      <c r="G37" s="33" t="s">
        <v>223</v>
      </c>
      <c r="H37" s="34">
        <v>30000</v>
      </c>
      <c r="I37" s="35" t="s">
        <v>131</v>
      </c>
      <c r="J37" s="67">
        <v>8809482360426</v>
      </c>
      <c r="K37" s="67">
        <v>80</v>
      </c>
      <c r="L37" s="41">
        <v>8.5</v>
      </c>
      <c r="M37" s="42">
        <v>90</v>
      </c>
      <c r="N37" s="42">
        <v>30</v>
      </c>
      <c r="O37" s="38">
        <v>50</v>
      </c>
      <c r="P37" s="38">
        <v>25</v>
      </c>
      <c r="Q37" s="38">
        <v>18.5</v>
      </c>
      <c r="R37" s="18">
        <f t="shared" si="2"/>
        <v>2.3125E-2</v>
      </c>
      <c r="S37" s="9"/>
      <c r="T37" s="9">
        <f t="shared" si="1"/>
        <v>0</v>
      </c>
      <c r="U37" s="19" t="e">
        <f>SUM(#REF!*T37)</f>
        <v>#REF!</v>
      </c>
      <c r="V37" s="10"/>
      <c r="W37" s="3"/>
      <c r="X37" s="3"/>
      <c r="Y37" s="3"/>
    </row>
    <row r="38" spans="1:25" s="2" customFormat="1" ht="75" customHeight="1" x14ac:dyDescent="0.25">
      <c r="A38" s="8"/>
      <c r="B38" s="9">
        <v>32</v>
      </c>
      <c r="C38" s="86"/>
      <c r="D38" s="39"/>
      <c r="E38" s="43" t="s">
        <v>132</v>
      </c>
      <c r="F38" s="32" t="s">
        <v>133</v>
      </c>
      <c r="G38" s="33" t="s">
        <v>134</v>
      </c>
      <c r="H38" s="34">
        <v>30000</v>
      </c>
      <c r="I38" s="39" t="s">
        <v>131</v>
      </c>
      <c r="J38" s="68">
        <v>8809482360525</v>
      </c>
      <c r="K38" s="68">
        <v>80</v>
      </c>
      <c r="L38" s="41">
        <v>8.5</v>
      </c>
      <c r="M38" s="42">
        <v>90</v>
      </c>
      <c r="N38" s="42">
        <v>30</v>
      </c>
      <c r="O38" s="38">
        <v>50</v>
      </c>
      <c r="P38" s="38">
        <v>25</v>
      </c>
      <c r="Q38" s="38">
        <v>18.5</v>
      </c>
      <c r="R38" s="18">
        <f t="shared" si="2"/>
        <v>2.3125E-2</v>
      </c>
      <c r="S38" s="9"/>
      <c r="T38" s="9">
        <f t="shared" si="1"/>
        <v>0</v>
      </c>
      <c r="U38" s="19" t="e">
        <f>SUM(#REF!*T38)</f>
        <v>#REF!</v>
      </c>
      <c r="V38" s="10"/>
      <c r="W38" s="3"/>
      <c r="X38" s="3"/>
      <c r="Y38" s="3"/>
    </row>
    <row r="39" spans="1:25" s="2" customFormat="1" ht="75" customHeight="1" x14ac:dyDescent="0.25">
      <c r="A39" s="8"/>
      <c r="B39" s="9">
        <v>33</v>
      </c>
      <c r="C39" s="86"/>
      <c r="D39" s="39"/>
      <c r="E39" s="43" t="s">
        <v>135</v>
      </c>
      <c r="F39" s="66" t="s">
        <v>136</v>
      </c>
      <c r="G39" s="33" t="s">
        <v>137</v>
      </c>
      <c r="H39" s="34">
        <v>18000</v>
      </c>
      <c r="I39" s="35" t="s">
        <v>131</v>
      </c>
      <c r="J39" s="47">
        <v>8809482363076</v>
      </c>
      <c r="K39" s="35">
        <v>35</v>
      </c>
      <c r="L39" s="41">
        <v>4.2</v>
      </c>
      <c r="M39" s="42">
        <v>90</v>
      </c>
      <c r="N39" s="42">
        <v>30</v>
      </c>
      <c r="O39" s="46">
        <v>50</v>
      </c>
      <c r="P39" s="46">
        <v>25</v>
      </c>
      <c r="Q39" s="46">
        <v>18</v>
      </c>
      <c r="R39" s="18">
        <f t="shared" si="2"/>
        <v>2.2499999999999999E-2</v>
      </c>
      <c r="S39" s="9"/>
      <c r="T39" s="9">
        <f t="shared" si="1"/>
        <v>0</v>
      </c>
      <c r="U39" s="19" t="e">
        <f>SUM(#REF!*T39)</f>
        <v>#REF!</v>
      </c>
      <c r="V39" s="10"/>
      <c r="W39" s="3"/>
      <c r="X39" s="3"/>
      <c r="Y39" s="3"/>
    </row>
    <row r="40" spans="1:25" s="2" customFormat="1" ht="75" customHeight="1" x14ac:dyDescent="0.25">
      <c r="A40" s="8"/>
      <c r="B40" s="9">
        <v>34</v>
      </c>
      <c r="C40" s="86"/>
      <c r="D40" s="39"/>
      <c r="E40" s="43" t="s">
        <v>138</v>
      </c>
      <c r="F40" s="66" t="s">
        <v>139</v>
      </c>
      <c r="G40" s="33" t="s">
        <v>140</v>
      </c>
      <c r="H40" s="34">
        <v>18000</v>
      </c>
      <c r="I40" s="35" t="s">
        <v>131</v>
      </c>
      <c r="J40" s="69">
        <v>8809482363083</v>
      </c>
      <c r="K40" s="35">
        <v>35</v>
      </c>
      <c r="L40" s="41">
        <v>4.2</v>
      </c>
      <c r="M40" s="42">
        <v>90</v>
      </c>
      <c r="N40" s="42">
        <v>30</v>
      </c>
      <c r="O40" s="46">
        <v>50</v>
      </c>
      <c r="P40" s="46">
        <v>25</v>
      </c>
      <c r="Q40" s="46">
        <v>18</v>
      </c>
      <c r="R40" s="18">
        <f t="shared" si="2"/>
        <v>2.2499999999999999E-2</v>
      </c>
      <c r="S40" s="9"/>
      <c r="T40" s="9">
        <f t="shared" si="1"/>
        <v>0</v>
      </c>
      <c r="U40" s="19" t="e">
        <f>SUM(#REF!*T40)</f>
        <v>#REF!</v>
      </c>
      <c r="V40" s="10"/>
      <c r="W40" s="3"/>
      <c r="X40" s="3"/>
      <c r="Y40" s="3"/>
    </row>
    <row r="41" spans="1:25" s="2" customFormat="1" ht="75" customHeight="1" x14ac:dyDescent="0.25">
      <c r="A41" s="8"/>
      <c r="B41" s="9">
        <v>35</v>
      </c>
      <c r="C41" s="86"/>
      <c r="D41" s="39"/>
      <c r="E41" s="43" t="s">
        <v>141</v>
      </c>
      <c r="F41" s="66" t="s">
        <v>142</v>
      </c>
      <c r="G41" s="33" t="s">
        <v>143</v>
      </c>
      <c r="H41" s="34">
        <v>42000</v>
      </c>
      <c r="I41" s="35" t="s">
        <v>144</v>
      </c>
      <c r="J41" s="47">
        <v>8809482363113</v>
      </c>
      <c r="K41" s="35">
        <v>120</v>
      </c>
      <c r="L41" s="41">
        <v>7.7</v>
      </c>
      <c r="M41" s="42">
        <v>54</v>
      </c>
      <c r="N41" s="42">
        <v>18</v>
      </c>
      <c r="O41" s="46">
        <v>60</v>
      </c>
      <c r="P41" s="46">
        <v>26.5</v>
      </c>
      <c r="Q41" s="46">
        <v>19</v>
      </c>
      <c r="R41" s="18">
        <f t="shared" si="2"/>
        <v>3.0210000000000001E-2</v>
      </c>
      <c r="S41" s="9"/>
      <c r="T41" s="9">
        <f t="shared" si="1"/>
        <v>0</v>
      </c>
      <c r="U41" s="19" t="e">
        <f>SUM(#REF!*T41)</f>
        <v>#REF!</v>
      </c>
      <c r="V41" s="10"/>
      <c r="W41" s="3"/>
      <c r="X41" s="3"/>
      <c r="Y41" s="3"/>
    </row>
    <row r="42" spans="1:25" s="2" customFormat="1" ht="75" customHeight="1" x14ac:dyDescent="0.25">
      <c r="A42" s="8"/>
      <c r="B42" s="9">
        <v>36</v>
      </c>
      <c r="C42" s="86"/>
      <c r="D42" s="39"/>
      <c r="E42" s="43" t="s">
        <v>145</v>
      </c>
      <c r="F42" s="66" t="s">
        <v>146</v>
      </c>
      <c r="G42" s="33" t="s">
        <v>147</v>
      </c>
      <c r="H42" s="34">
        <v>42000</v>
      </c>
      <c r="I42" s="35" t="s">
        <v>144</v>
      </c>
      <c r="J42" s="47">
        <v>8809482363120</v>
      </c>
      <c r="K42" s="35">
        <v>120</v>
      </c>
      <c r="L42" s="41">
        <v>7.7</v>
      </c>
      <c r="M42" s="42">
        <v>54</v>
      </c>
      <c r="N42" s="42">
        <v>18</v>
      </c>
      <c r="O42" s="46">
        <v>60</v>
      </c>
      <c r="P42" s="46">
        <v>26.5</v>
      </c>
      <c r="Q42" s="46">
        <v>19</v>
      </c>
      <c r="R42" s="18">
        <f t="shared" si="2"/>
        <v>3.0210000000000001E-2</v>
      </c>
      <c r="S42" s="9"/>
      <c r="T42" s="9">
        <f t="shared" si="1"/>
        <v>0</v>
      </c>
      <c r="U42" s="19" t="e">
        <f>SUM(#REF!*T42)</f>
        <v>#REF!</v>
      </c>
      <c r="V42" s="10"/>
      <c r="W42" s="3"/>
      <c r="X42" s="3"/>
      <c r="Y42" s="3"/>
    </row>
    <row r="43" spans="1:25" s="2" customFormat="1" ht="75" customHeight="1" x14ac:dyDescent="0.25">
      <c r="A43" s="20"/>
      <c r="B43" s="9">
        <v>37</v>
      </c>
      <c r="C43" s="39" t="s">
        <v>148</v>
      </c>
      <c r="D43" s="39"/>
      <c r="E43" s="31" t="s">
        <v>149</v>
      </c>
      <c r="F43" s="66" t="s">
        <v>150</v>
      </c>
      <c r="G43" s="33" t="s">
        <v>151</v>
      </c>
      <c r="H43" s="34">
        <v>13000</v>
      </c>
      <c r="I43" s="35" t="s">
        <v>152</v>
      </c>
      <c r="J43" s="70">
        <v>8809482360556</v>
      </c>
      <c r="K43" s="63">
        <v>145</v>
      </c>
      <c r="L43" s="41">
        <v>9.8000000000000007</v>
      </c>
      <c r="M43" s="15">
        <v>60</v>
      </c>
      <c r="N43" s="15">
        <v>30</v>
      </c>
      <c r="O43" s="46">
        <v>43.5</v>
      </c>
      <c r="P43" s="46">
        <v>26.5</v>
      </c>
      <c r="Q43" s="46">
        <v>20.5</v>
      </c>
      <c r="R43" s="18">
        <f t="shared" si="2"/>
        <v>2.3631375E-2</v>
      </c>
      <c r="S43" s="9"/>
      <c r="T43" s="9">
        <f t="shared" si="1"/>
        <v>0</v>
      </c>
      <c r="U43" s="19" t="e">
        <f>SUM(#REF!*T43)</f>
        <v>#REF!</v>
      </c>
      <c r="V43" s="10"/>
      <c r="W43" s="3"/>
      <c r="X43" s="3"/>
      <c r="Y43" s="3"/>
    </row>
    <row r="44" spans="1:25" s="2" customFormat="1" ht="75" customHeight="1" x14ac:dyDescent="0.25">
      <c r="A44" s="8"/>
      <c r="B44" s="9">
        <v>38</v>
      </c>
      <c r="C44" s="86" t="s">
        <v>153</v>
      </c>
      <c r="D44" s="39"/>
      <c r="E44" s="31" t="s">
        <v>154</v>
      </c>
      <c r="F44" s="71" t="s">
        <v>155</v>
      </c>
      <c r="G44" s="33" t="s">
        <v>156</v>
      </c>
      <c r="H44" s="34">
        <v>26000</v>
      </c>
      <c r="I44" s="35" t="s">
        <v>152</v>
      </c>
      <c r="J44" s="63">
        <v>8809482362437</v>
      </c>
      <c r="K44" s="63">
        <v>240</v>
      </c>
      <c r="L44" s="41">
        <v>9.42</v>
      </c>
      <c r="M44" s="42">
        <v>36</v>
      </c>
      <c r="N44" s="42">
        <v>12</v>
      </c>
      <c r="O44" s="38">
        <v>47</v>
      </c>
      <c r="P44" s="38">
        <v>25</v>
      </c>
      <c r="Q44" s="38">
        <v>15.7</v>
      </c>
      <c r="R44" s="18">
        <f t="shared" si="2"/>
        <v>1.8447499999999999E-2</v>
      </c>
      <c r="S44" s="9"/>
      <c r="T44" s="9">
        <f t="shared" si="1"/>
        <v>0</v>
      </c>
      <c r="U44" s="19" t="e">
        <f>SUM(#REF!*T44)</f>
        <v>#REF!</v>
      </c>
      <c r="V44" s="10"/>
      <c r="W44" s="3"/>
      <c r="X44" s="3"/>
      <c r="Y44" s="3"/>
    </row>
    <row r="45" spans="1:25" s="2" customFormat="1" ht="75" customHeight="1" x14ac:dyDescent="0.25">
      <c r="A45" s="20"/>
      <c r="B45" s="9">
        <v>39</v>
      </c>
      <c r="C45" s="86"/>
      <c r="D45" s="39"/>
      <c r="E45" s="31" t="s">
        <v>157</v>
      </c>
      <c r="F45" s="71" t="s">
        <v>158</v>
      </c>
      <c r="G45" s="64" t="s">
        <v>159</v>
      </c>
      <c r="H45" s="34">
        <v>38000</v>
      </c>
      <c r="I45" s="15" t="s">
        <v>100</v>
      </c>
      <c r="J45" s="69">
        <v>8809482365315</v>
      </c>
      <c r="K45" s="15"/>
      <c r="L45" s="41"/>
      <c r="M45" s="42">
        <v>48</v>
      </c>
      <c r="N45" s="42">
        <v>4</v>
      </c>
      <c r="O45" s="46">
        <v>48</v>
      </c>
      <c r="P45" s="46">
        <v>32.1</v>
      </c>
      <c r="Q45" s="46">
        <v>21.5</v>
      </c>
      <c r="R45" s="18">
        <f t="shared" si="2"/>
        <v>3.3127199999999996E-2</v>
      </c>
      <c r="S45" s="9"/>
      <c r="T45" s="9">
        <f t="shared" si="1"/>
        <v>0</v>
      </c>
      <c r="U45" s="19" t="e">
        <f>SUM(#REF!*T45)</f>
        <v>#REF!</v>
      </c>
      <c r="V45" s="10"/>
      <c r="W45" s="3"/>
      <c r="X45" s="3"/>
      <c r="Y45" s="3"/>
    </row>
    <row r="46" spans="1:25" s="2" customFormat="1" ht="75" customHeight="1" x14ac:dyDescent="0.25">
      <c r="A46" s="20"/>
      <c r="B46" s="9">
        <v>40</v>
      </c>
      <c r="C46" s="86"/>
      <c r="D46" s="39"/>
      <c r="E46" s="31" t="s">
        <v>160</v>
      </c>
      <c r="F46" s="71" t="s">
        <v>161</v>
      </c>
      <c r="G46" s="64" t="s">
        <v>162</v>
      </c>
      <c r="H46" s="34">
        <v>52000</v>
      </c>
      <c r="I46" s="15" t="s">
        <v>100</v>
      </c>
      <c r="J46" s="69">
        <v>8809482365476</v>
      </c>
      <c r="K46" s="15">
        <v>290</v>
      </c>
      <c r="L46" s="41">
        <v>16.100000000000001</v>
      </c>
      <c r="M46" s="42">
        <v>48</v>
      </c>
      <c r="N46" s="42">
        <v>4</v>
      </c>
      <c r="O46" s="46">
        <v>53.5</v>
      </c>
      <c r="P46" s="46">
        <v>32.5</v>
      </c>
      <c r="Q46" s="46">
        <v>29</v>
      </c>
      <c r="R46" s="18">
        <f t="shared" si="2"/>
        <v>5.0423750000000003E-2</v>
      </c>
      <c r="S46" s="9"/>
      <c r="T46" s="9">
        <f t="shared" si="1"/>
        <v>0</v>
      </c>
      <c r="U46" s="19" t="e">
        <f>SUM(#REF!*T46)</f>
        <v>#REF!</v>
      </c>
      <c r="V46" s="10"/>
      <c r="W46" s="3"/>
      <c r="X46" s="3"/>
      <c r="Y46" s="3"/>
    </row>
    <row r="47" spans="1:25" s="2" customFormat="1" ht="75" customHeight="1" x14ac:dyDescent="0.25">
      <c r="A47" s="20"/>
      <c r="B47" s="9">
        <v>41</v>
      </c>
      <c r="C47" s="86" t="s">
        <v>163</v>
      </c>
      <c r="D47" s="39"/>
      <c r="E47" s="31" t="s">
        <v>164</v>
      </c>
      <c r="F47" s="71" t="s">
        <v>165</v>
      </c>
      <c r="G47" s="64" t="s">
        <v>166</v>
      </c>
      <c r="H47" s="34">
        <v>56000</v>
      </c>
      <c r="I47" s="15" t="s">
        <v>100</v>
      </c>
      <c r="J47" s="69">
        <v>8809482365445</v>
      </c>
      <c r="K47" s="15"/>
      <c r="L47" s="41"/>
      <c r="M47" s="42">
        <v>48</v>
      </c>
      <c r="N47" s="42">
        <v>12</v>
      </c>
      <c r="O47" s="46">
        <v>59</v>
      </c>
      <c r="P47" s="46">
        <v>35</v>
      </c>
      <c r="Q47" s="46">
        <v>35</v>
      </c>
      <c r="R47" s="18">
        <f t="shared" si="2"/>
        <v>7.2275000000000006E-2</v>
      </c>
      <c r="S47" s="9"/>
      <c r="T47" s="9">
        <f t="shared" si="1"/>
        <v>0</v>
      </c>
      <c r="U47" s="19" t="e">
        <f>SUM(#REF!*T47)</f>
        <v>#REF!</v>
      </c>
      <c r="V47" s="10"/>
      <c r="W47" s="3"/>
      <c r="X47" s="3"/>
      <c r="Y47" s="3"/>
    </row>
    <row r="48" spans="1:25" s="2" customFormat="1" ht="75" customHeight="1" x14ac:dyDescent="0.25">
      <c r="A48" s="20"/>
      <c r="B48" s="9">
        <v>42</v>
      </c>
      <c r="C48" s="86"/>
      <c r="D48" s="39"/>
      <c r="E48" s="31" t="s">
        <v>167</v>
      </c>
      <c r="F48" s="71" t="s">
        <v>168</v>
      </c>
      <c r="G48" s="64" t="s">
        <v>169</v>
      </c>
      <c r="H48" s="34">
        <v>50000</v>
      </c>
      <c r="I48" s="15" t="s">
        <v>104</v>
      </c>
      <c r="J48" s="69">
        <v>8809482365438</v>
      </c>
      <c r="K48" s="15"/>
      <c r="L48" s="41"/>
      <c r="M48" s="42">
        <v>48</v>
      </c>
      <c r="N48" s="42">
        <v>12</v>
      </c>
      <c r="O48" s="46">
        <v>56.1</v>
      </c>
      <c r="P48" s="46">
        <v>38.5</v>
      </c>
      <c r="Q48" s="46">
        <v>18.600000000000001</v>
      </c>
      <c r="R48" s="18">
        <f t="shared" si="2"/>
        <v>4.0173210000000001E-2</v>
      </c>
      <c r="S48" s="9"/>
      <c r="T48" s="9">
        <f t="shared" si="1"/>
        <v>0</v>
      </c>
      <c r="U48" s="19" t="e">
        <f>SUM(#REF!*T48)</f>
        <v>#REF!</v>
      </c>
      <c r="V48" s="10"/>
      <c r="W48" s="3"/>
      <c r="X48" s="3"/>
      <c r="Y48" s="3"/>
    </row>
    <row r="49" spans="1:25" s="2" customFormat="1" ht="75" customHeight="1" x14ac:dyDescent="0.25">
      <c r="A49" s="20"/>
      <c r="B49" s="9">
        <v>43</v>
      </c>
      <c r="C49" s="39" t="s">
        <v>170</v>
      </c>
      <c r="D49" s="39"/>
      <c r="E49" s="43" t="s">
        <v>171</v>
      </c>
      <c r="F49" s="71" t="s">
        <v>172</v>
      </c>
      <c r="G49" s="64" t="s">
        <v>173</v>
      </c>
      <c r="H49" s="34">
        <v>20000</v>
      </c>
      <c r="I49" s="15" t="s">
        <v>100</v>
      </c>
      <c r="J49" s="69">
        <v>8809482363618</v>
      </c>
      <c r="K49" s="15">
        <v>70</v>
      </c>
      <c r="L49" s="41">
        <v>8.08</v>
      </c>
      <c r="M49" s="42">
        <v>96</v>
      </c>
      <c r="N49" s="42">
        <v>24</v>
      </c>
      <c r="O49" s="46">
        <v>46.7</v>
      </c>
      <c r="P49" s="46">
        <v>32</v>
      </c>
      <c r="Q49" s="46">
        <v>18.5</v>
      </c>
      <c r="R49" s="18">
        <v>0.03</v>
      </c>
      <c r="S49" s="9"/>
      <c r="T49" s="9">
        <f t="shared" si="1"/>
        <v>0</v>
      </c>
      <c r="U49" s="19" t="e">
        <f>SUM(#REF!*T49)</f>
        <v>#REF!</v>
      </c>
      <c r="V49" s="10"/>
      <c r="W49" s="3"/>
      <c r="X49" s="3"/>
      <c r="Y49" s="3"/>
    </row>
    <row r="50" spans="1:25" ht="75" customHeight="1" x14ac:dyDescent="0.25">
      <c r="B50" s="9">
        <v>44</v>
      </c>
      <c r="C50" s="86" t="s">
        <v>174</v>
      </c>
      <c r="D50" s="39"/>
      <c r="E50" s="31" t="s">
        <v>175</v>
      </c>
      <c r="F50" s="71" t="s">
        <v>176</v>
      </c>
      <c r="G50" s="33" t="s">
        <v>224</v>
      </c>
      <c r="H50" s="34">
        <v>33000</v>
      </c>
      <c r="I50" s="35" t="s">
        <v>177</v>
      </c>
      <c r="J50" s="47">
        <v>8809482365452</v>
      </c>
      <c r="K50" s="35">
        <v>78</v>
      </c>
      <c r="L50" s="41"/>
      <c r="M50" s="42">
        <v>90</v>
      </c>
      <c r="N50" s="42">
        <v>30</v>
      </c>
      <c r="O50" s="46"/>
      <c r="P50" s="46"/>
      <c r="Q50" s="46"/>
      <c r="R50" s="18"/>
      <c r="S50" s="9"/>
      <c r="T50" s="9">
        <f t="shared" si="1"/>
        <v>0</v>
      </c>
      <c r="U50" s="19" t="e">
        <f>SUM(#REF!*T50)</f>
        <v>#REF!</v>
      </c>
      <c r="V50" s="72"/>
    </row>
    <row r="51" spans="1:25" ht="75" customHeight="1" x14ac:dyDescent="0.25">
      <c r="B51" s="9">
        <v>45</v>
      </c>
      <c r="C51" s="86"/>
      <c r="D51" s="39"/>
      <c r="E51" s="31" t="s">
        <v>178</v>
      </c>
      <c r="F51" s="71" t="s">
        <v>179</v>
      </c>
      <c r="G51" s="33" t="s">
        <v>180</v>
      </c>
      <c r="H51" s="34">
        <v>33000</v>
      </c>
      <c r="I51" s="35" t="s">
        <v>177</v>
      </c>
      <c r="J51" s="47">
        <v>8809482365469</v>
      </c>
      <c r="K51" s="35">
        <v>78</v>
      </c>
      <c r="L51" s="41"/>
      <c r="M51" s="42">
        <v>90</v>
      </c>
      <c r="N51" s="42">
        <v>30</v>
      </c>
      <c r="O51" s="46"/>
      <c r="P51" s="46"/>
      <c r="Q51" s="46"/>
      <c r="R51" s="18"/>
      <c r="S51" s="9"/>
      <c r="T51" s="9">
        <f t="shared" si="1"/>
        <v>0</v>
      </c>
      <c r="U51" s="19" t="e">
        <f>SUM(#REF!*T51)</f>
        <v>#REF!</v>
      </c>
      <c r="V51" s="72"/>
    </row>
    <row r="52" spans="1:25" ht="75" customHeight="1" x14ac:dyDescent="0.25">
      <c r="B52" s="9">
        <v>46</v>
      </c>
      <c r="C52" s="86"/>
      <c r="D52" s="39"/>
      <c r="E52" s="31" t="s">
        <v>181</v>
      </c>
      <c r="F52" s="71" t="s">
        <v>182</v>
      </c>
      <c r="G52" s="33" t="s">
        <v>183</v>
      </c>
      <c r="H52" s="34">
        <v>47000</v>
      </c>
      <c r="I52" s="35" t="s">
        <v>184</v>
      </c>
      <c r="J52" s="47">
        <v>8809482365483</v>
      </c>
      <c r="K52" s="35"/>
      <c r="L52" s="41"/>
      <c r="M52" s="42"/>
      <c r="N52" s="42"/>
      <c r="O52" s="46"/>
      <c r="P52" s="46"/>
      <c r="Q52" s="46"/>
      <c r="R52" s="18"/>
      <c r="S52" s="9"/>
      <c r="T52" s="9">
        <f t="shared" si="1"/>
        <v>0</v>
      </c>
      <c r="U52" s="19" t="e">
        <f>SUM(#REF!*T52)</f>
        <v>#REF!</v>
      </c>
      <c r="V52" s="72"/>
    </row>
    <row r="53" spans="1:25" ht="75" customHeight="1" x14ac:dyDescent="0.25">
      <c r="B53" s="9">
        <v>47</v>
      </c>
      <c r="C53" s="86"/>
      <c r="D53" s="39"/>
      <c r="E53" s="31" t="s">
        <v>185</v>
      </c>
      <c r="F53" s="71" t="s">
        <v>186</v>
      </c>
      <c r="G53" s="33" t="s">
        <v>187</v>
      </c>
      <c r="H53" s="34">
        <v>47000</v>
      </c>
      <c r="I53" s="35" t="s">
        <v>184</v>
      </c>
      <c r="J53" s="47">
        <v>8809482365490</v>
      </c>
      <c r="K53" s="35"/>
      <c r="L53" s="41"/>
      <c r="M53" s="42"/>
      <c r="N53" s="42"/>
      <c r="O53" s="46"/>
      <c r="P53" s="46"/>
      <c r="Q53" s="46"/>
      <c r="R53" s="18"/>
      <c r="S53" s="9"/>
      <c r="T53" s="9">
        <f t="shared" si="1"/>
        <v>0</v>
      </c>
      <c r="U53" s="19" t="e">
        <f>SUM(#REF!*T53)</f>
        <v>#REF!</v>
      </c>
      <c r="V53" s="72"/>
    </row>
    <row r="54" spans="1:25" ht="75" customHeight="1" x14ac:dyDescent="0.25">
      <c r="B54" s="9">
        <v>48</v>
      </c>
      <c r="C54" s="86"/>
      <c r="D54" s="39"/>
      <c r="E54" s="31" t="s">
        <v>188</v>
      </c>
      <c r="F54" s="71" t="s">
        <v>189</v>
      </c>
      <c r="G54" s="64" t="s">
        <v>190</v>
      </c>
      <c r="H54" s="34">
        <v>13000</v>
      </c>
      <c r="I54" s="35" t="s">
        <v>191</v>
      </c>
      <c r="J54" s="73">
        <v>8809482361980</v>
      </c>
      <c r="K54" s="73">
        <v>20</v>
      </c>
      <c r="L54" s="41">
        <v>15.35</v>
      </c>
      <c r="M54" s="42">
        <v>720</v>
      </c>
      <c r="N54" s="42">
        <v>60</v>
      </c>
      <c r="O54" s="38">
        <v>43</v>
      </c>
      <c r="P54" s="38">
        <v>40.5</v>
      </c>
      <c r="Q54" s="38">
        <v>23</v>
      </c>
      <c r="R54" s="18">
        <f t="shared" ref="R54:R63" si="3">Q54*P54*O54/1000000</f>
        <v>4.00545E-2</v>
      </c>
      <c r="S54" s="9"/>
      <c r="T54" s="9">
        <f t="shared" si="1"/>
        <v>0</v>
      </c>
      <c r="U54" s="19" t="e">
        <f>SUM(#REF!*T54)</f>
        <v>#REF!</v>
      </c>
      <c r="V54" s="72"/>
    </row>
    <row r="55" spans="1:25" ht="75" customHeight="1" x14ac:dyDescent="0.25">
      <c r="B55" s="9">
        <v>49</v>
      </c>
      <c r="C55" s="86"/>
      <c r="D55" s="39"/>
      <c r="E55" s="31" t="s">
        <v>192</v>
      </c>
      <c r="F55" s="71" t="s">
        <v>193</v>
      </c>
      <c r="G55" s="64" t="s">
        <v>194</v>
      </c>
      <c r="H55" s="34">
        <v>13000</v>
      </c>
      <c r="I55" s="35" t="s">
        <v>191</v>
      </c>
      <c r="J55" s="73">
        <v>8809482361997</v>
      </c>
      <c r="K55" s="73">
        <v>20</v>
      </c>
      <c r="L55" s="41">
        <v>15.35</v>
      </c>
      <c r="M55" s="42">
        <v>720</v>
      </c>
      <c r="N55" s="42">
        <v>60</v>
      </c>
      <c r="O55" s="38">
        <v>43</v>
      </c>
      <c r="P55" s="38">
        <v>40.5</v>
      </c>
      <c r="Q55" s="38">
        <v>23</v>
      </c>
      <c r="R55" s="18">
        <f t="shared" si="3"/>
        <v>4.00545E-2</v>
      </c>
      <c r="S55" s="9"/>
      <c r="T55" s="9">
        <f t="shared" si="1"/>
        <v>0</v>
      </c>
      <c r="U55" s="19" t="e">
        <f>SUM(#REF!*T55)</f>
        <v>#REF!</v>
      </c>
      <c r="V55" s="72"/>
    </row>
    <row r="56" spans="1:25" ht="75" customHeight="1" x14ac:dyDescent="0.25">
      <c r="B56" s="9">
        <v>50</v>
      </c>
      <c r="C56" s="86"/>
      <c r="D56" s="39"/>
      <c r="E56" s="31" t="s">
        <v>195</v>
      </c>
      <c r="F56" s="71" t="s">
        <v>196</v>
      </c>
      <c r="G56" s="64" t="s">
        <v>197</v>
      </c>
      <c r="H56" s="34">
        <v>13000</v>
      </c>
      <c r="I56" s="35" t="s">
        <v>191</v>
      </c>
      <c r="J56" s="73">
        <v>8809482362000</v>
      </c>
      <c r="K56" s="73">
        <v>20</v>
      </c>
      <c r="L56" s="41">
        <v>15.35</v>
      </c>
      <c r="M56" s="42">
        <v>720</v>
      </c>
      <c r="N56" s="42">
        <v>60</v>
      </c>
      <c r="O56" s="38">
        <v>43</v>
      </c>
      <c r="P56" s="38">
        <v>40.5</v>
      </c>
      <c r="Q56" s="38">
        <v>23</v>
      </c>
      <c r="R56" s="18">
        <f t="shared" si="3"/>
        <v>4.00545E-2</v>
      </c>
      <c r="S56" s="9"/>
      <c r="T56" s="9">
        <f t="shared" si="1"/>
        <v>0</v>
      </c>
      <c r="U56" s="19" t="e">
        <f>SUM(#REF!*T56)</f>
        <v>#REF!</v>
      </c>
      <c r="V56" s="72"/>
    </row>
    <row r="57" spans="1:25" ht="75" customHeight="1" x14ac:dyDescent="0.25">
      <c r="B57" s="9">
        <v>51</v>
      </c>
      <c r="C57" s="86"/>
      <c r="D57" s="39"/>
      <c r="E57" s="31" t="s">
        <v>198</v>
      </c>
      <c r="F57" s="71" t="s">
        <v>199</v>
      </c>
      <c r="G57" s="64" t="s">
        <v>200</v>
      </c>
      <c r="H57" s="34">
        <v>13000</v>
      </c>
      <c r="I57" s="35" t="s">
        <v>191</v>
      </c>
      <c r="J57" s="73">
        <v>8809482362826</v>
      </c>
      <c r="K57" s="73">
        <v>20</v>
      </c>
      <c r="L57" s="41">
        <v>15.35</v>
      </c>
      <c r="M57" s="42">
        <v>720</v>
      </c>
      <c r="N57" s="42">
        <v>60</v>
      </c>
      <c r="O57" s="38">
        <v>43</v>
      </c>
      <c r="P57" s="38">
        <v>40.5</v>
      </c>
      <c r="Q57" s="38">
        <v>23</v>
      </c>
      <c r="R57" s="18">
        <f t="shared" si="3"/>
        <v>4.00545E-2</v>
      </c>
      <c r="S57" s="9"/>
      <c r="T57" s="9">
        <f t="shared" si="1"/>
        <v>0</v>
      </c>
      <c r="U57" s="19" t="e">
        <f>SUM(#REF!*T57)</f>
        <v>#REF!</v>
      </c>
      <c r="V57" s="72"/>
    </row>
    <row r="58" spans="1:25" ht="75" customHeight="1" x14ac:dyDescent="0.25">
      <c r="B58" s="9">
        <v>52</v>
      </c>
      <c r="C58" s="86"/>
      <c r="D58" s="39"/>
      <c r="E58" s="31" t="s">
        <v>201</v>
      </c>
      <c r="F58" s="71" t="s">
        <v>202</v>
      </c>
      <c r="G58" s="64" t="s">
        <v>203</v>
      </c>
      <c r="H58" s="34">
        <v>13000</v>
      </c>
      <c r="I58" s="35" t="s">
        <v>191</v>
      </c>
      <c r="J58" s="73">
        <v>8809482362857</v>
      </c>
      <c r="K58" s="73">
        <v>20</v>
      </c>
      <c r="L58" s="41">
        <v>15.35</v>
      </c>
      <c r="M58" s="42">
        <v>720</v>
      </c>
      <c r="N58" s="42">
        <v>60</v>
      </c>
      <c r="O58" s="38">
        <v>43</v>
      </c>
      <c r="P58" s="38">
        <v>40.5</v>
      </c>
      <c r="Q58" s="38">
        <v>23</v>
      </c>
      <c r="R58" s="18">
        <f t="shared" si="3"/>
        <v>4.00545E-2</v>
      </c>
      <c r="S58" s="9"/>
      <c r="T58" s="9">
        <f t="shared" si="1"/>
        <v>0</v>
      </c>
      <c r="U58" s="19" t="e">
        <f>SUM(#REF!*T58)</f>
        <v>#REF!</v>
      </c>
      <c r="V58" s="72"/>
    </row>
    <row r="59" spans="1:25" ht="75" customHeight="1" x14ac:dyDescent="0.25">
      <c r="B59" s="9">
        <v>53</v>
      </c>
      <c r="C59" s="86"/>
      <c r="D59" s="39"/>
      <c r="E59" s="31" t="s">
        <v>204</v>
      </c>
      <c r="F59" s="74" t="s">
        <v>205</v>
      </c>
      <c r="G59" s="64" t="s">
        <v>206</v>
      </c>
      <c r="H59" s="34">
        <v>17000</v>
      </c>
      <c r="I59" s="35" t="s">
        <v>207</v>
      </c>
      <c r="J59" s="75">
        <v>8809482362888</v>
      </c>
      <c r="K59" s="76">
        <v>35</v>
      </c>
      <c r="L59" s="41">
        <v>12.6</v>
      </c>
      <c r="M59" s="42">
        <v>300</v>
      </c>
      <c r="N59" s="42">
        <v>50</v>
      </c>
      <c r="O59" s="38">
        <v>40.5</v>
      </c>
      <c r="P59" s="38">
        <v>34</v>
      </c>
      <c r="Q59" s="38">
        <v>22.5</v>
      </c>
      <c r="R59" s="18">
        <f t="shared" si="3"/>
        <v>3.09825E-2</v>
      </c>
      <c r="S59" s="9"/>
      <c r="T59" s="9">
        <f t="shared" si="1"/>
        <v>0</v>
      </c>
      <c r="U59" s="19" t="e">
        <f>SUM(#REF!*T59)</f>
        <v>#REF!</v>
      </c>
      <c r="V59" s="72"/>
    </row>
    <row r="60" spans="1:25" ht="75" customHeight="1" x14ac:dyDescent="0.25">
      <c r="B60" s="9">
        <v>54</v>
      </c>
      <c r="C60" s="86"/>
      <c r="D60" s="39"/>
      <c r="E60" s="31" t="s">
        <v>208</v>
      </c>
      <c r="F60" s="74" t="s">
        <v>209</v>
      </c>
      <c r="G60" s="64" t="s">
        <v>210</v>
      </c>
      <c r="H60" s="34">
        <v>17000</v>
      </c>
      <c r="I60" s="35" t="s">
        <v>207</v>
      </c>
      <c r="J60" s="75">
        <v>8809482362895</v>
      </c>
      <c r="K60" s="76">
        <v>35</v>
      </c>
      <c r="L60" s="41">
        <v>12.6</v>
      </c>
      <c r="M60" s="42">
        <v>300</v>
      </c>
      <c r="N60" s="42">
        <v>50</v>
      </c>
      <c r="O60" s="38">
        <v>40.5</v>
      </c>
      <c r="P60" s="38">
        <v>34</v>
      </c>
      <c r="Q60" s="38">
        <v>22.5</v>
      </c>
      <c r="R60" s="18">
        <f t="shared" si="3"/>
        <v>3.09825E-2</v>
      </c>
      <c r="S60" s="9"/>
      <c r="T60" s="9">
        <f t="shared" si="1"/>
        <v>0</v>
      </c>
      <c r="U60" s="19" t="e">
        <f>SUM(#REF!*T60)</f>
        <v>#REF!</v>
      </c>
      <c r="V60" s="72"/>
    </row>
    <row r="61" spans="1:25" ht="75" customHeight="1" x14ac:dyDescent="0.25">
      <c r="B61" s="9">
        <v>55</v>
      </c>
      <c r="C61" s="86"/>
      <c r="D61" s="39"/>
      <c r="E61" s="31" t="s">
        <v>211</v>
      </c>
      <c r="F61" s="74" t="s">
        <v>212</v>
      </c>
      <c r="G61" s="64" t="s">
        <v>213</v>
      </c>
      <c r="H61" s="34">
        <v>17000</v>
      </c>
      <c r="I61" s="35" t="s">
        <v>207</v>
      </c>
      <c r="J61" s="75">
        <v>8809482362901</v>
      </c>
      <c r="K61" s="76">
        <v>35</v>
      </c>
      <c r="L61" s="41">
        <v>12.6</v>
      </c>
      <c r="M61" s="42">
        <v>300</v>
      </c>
      <c r="N61" s="42">
        <v>50</v>
      </c>
      <c r="O61" s="38">
        <v>40.5</v>
      </c>
      <c r="P61" s="38">
        <v>34</v>
      </c>
      <c r="Q61" s="38">
        <v>22.5</v>
      </c>
      <c r="R61" s="18">
        <f t="shared" si="3"/>
        <v>3.09825E-2</v>
      </c>
      <c r="S61" s="9"/>
      <c r="T61" s="9">
        <f t="shared" si="1"/>
        <v>0</v>
      </c>
      <c r="U61" s="19" t="e">
        <f>SUM(#REF!*T61)</f>
        <v>#REF!</v>
      </c>
      <c r="V61" s="72"/>
    </row>
    <row r="62" spans="1:25" ht="75" customHeight="1" x14ac:dyDescent="0.25">
      <c r="B62" s="9">
        <v>56</v>
      </c>
      <c r="C62" s="86"/>
      <c r="D62" s="39"/>
      <c r="E62" s="31" t="s">
        <v>214</v>
      </c>
      <c r="F62" s="74" t="s">
        <v>215</v>
      </c>
      <c r="G62" s="64" t="s">
        <v>216</v>
      </c>
      <c r="H62" s="34">
        <v>17000</v>
      </c>
      <c r="I62" s="35" t="s">
        <v>207</v>
      </c>
      <c r="J62" s="16">
        <v>8809482362918</v>
      </c>
      <c r="K62" s="76">
        <v>35</v>
      </c>
      <c r="L62" s="41">
        <v>12.6</v>
      </c>
      <c r="M62" s="42">
        <v>300</v>
      </c>
      <c r="N62" s="42">
        <v>50</v>
      </c>
      <c r="O62" s="38">
        <v>40.5</v>
      </c>
      <c r="P62" s="38">
        <v>34</v>
      </c>
      <c r="Q62" s="38">
        <v>22.5</v>
      </c>
      <c r="R62" s="18">
        <f t="shared" si="3"/>
        <v>3.09825E-2</v>
      </c>
      <c r="S62" s="9"/>
      <c r="T62" s="9">
        <f t="shared" si="1"/>
        <v>0</v>
      </c>
      <c r="U62" s="19" t="e">
        <f>SUM(#REF!*T62)</f>
        <v>#REF!</v>
      </c>
      <c r="V62" s="72"/>
    </row>
    <row r="63" spans="1:25" ht="75" customHeight="1" x14ac:dyDescent="0.25">
      <c r="B63" s="9">
        <v>57</v>
      </c>
      <c r="C63" s="86"/>
      <c r="D63" s="39"/>
      <c r="E63" s="31" t="s">
        <v>217</v>
      </c>
      <c r="F63" s="74" t="s">
        <v>218</v>
      </c>
      <c r="G63" s="64" t="s">
        <v>219</v>
      </c>
      <c r="H63" s="34">
        <v>17000</v>
      </c>
      <c r="I63" s="35" t="s">
        <v>207</v>
      </c>
      <c r="J63" s="16">
        <v>8809482362925</v>
      </c>
      <c r="K63" s="76">
        <v>35</v>
      </c>
      <c r="L63" s="41">
        <v>12.6</v>
      </c>
      <c r="M63" s="42">
        <v>300</v>
      </c>
      <c r="N63" s="42">
        <v>50</v>
      </c>
      <c r="O63" s="38">
        <v>40.5</v>
      </c>
      <c r="P63" s="38">
        <v>34</v>
      </c>
      <c r="Q63" s="38">
        <v>22.5</v>
      </c>
      <c r="R63" s="18">
        <f t="shared" si="3"/>
        <v>3.09825E-2</v>
      </c>
      <c r="S63" s="9"/>
      <c r="T63" s="9">
        <f t="shared" si="1"/>
        <v>0</v>
      </c>
      <c r="U63" s="19" t="e">
        <f>SUM(#REF!*T63)</f>
        <v>#REF!</v>
      </c>
      <c r="V63" s="72"/>
    </row>
    <row r="64" spans="1:25" ht="23.45" customHeight="1" x14ac:dyDescent="0.25">
      <c r="B64" s="77"/>
      <c r="C64" s="72"/>
      <c r="D64" s="72"/>
      <c r="E64" s="77"/>
      <c r="F64" s="72"/>
      <c r="G64" s="78"/>
      <c r="H64" s="79"/>
      <c r="I64" s="77"/>
      <c r="J64" s="77"/>
      <c r="K64" s="77"/>
      <c r="L64" s="77"/>
      <c r="M64" s="72"/>
      <c r="N64" s="72"/>
      <c r="O64" s="77"/>
      <c r="P64" s="77"/>
      <c r="Q64" s="77"/>
      <c r="R64" s="77"/>
      <c r="S64" s="72">
        <f>SUBTOTAL(9,S27:S51)</f>
        <v>0</v>
      </c>
      <c r="T64" s="72">
        <f>SUBTOTAL(9,T6:T63)</f>
        <v>0</v>
      </c>
      <c r="U64" s="80" t="e">
        <f>SUM(U6:U63)</f>
        <v>#REF!</v>
      </c>
      <c r="V64" s="72"/>
    </row>
    <row r="69" spans="10:10" x14ac:dyDescent="0.25">
      <c r="J69" s="84"/>
    </row>
    <row r="70" spans="10:10" x14ac:dyDescent="0.25">
      <c r="J70" s="84"/>
    </row>
    <row r="71" spans="10:10" x14ac:dyDescent="0.25">
      <c r="J71" s="84"/>
    </row>
  </sheetData>
  <autoFilter ref="B4:V63" xr:uid="{00000000-0009-0000-0000-000000000000}">
    <filterColumn colId="13" showButton="0"/>
    <filterColumn colId="14" showButton="0"/>
  </autoFilter>
  <mergeCells count="21">
    <mergeCell ref="B1:E3"/>
    <mergeCell ref="F1:G3"/>
    <mergeCell ref="S4:U4"/>
    <mergeCell ref="B4:B5"/>
    <mergeCell ref="C4:C5"/>
    <mergeCell ref="D4:D5"/>
    <mergeCell ref="E4:E5"/>
    <mergeCell ref="R4:R5"/>
    <mergeCell ref="I4:I5"/>
    <mergeCell ref="J4:J5"/>
    <mergeCell ref="O4:Q4"/>
    <mergeCell ref="C6:C10"/>
    <mergeCell ref="C11:C14"/>
    <mergeCell ref="C15:C18"/>
    <mergeCell ref="C19:C22"/>
    <mergeCell ref="H4:H5"/>
    <mergeCell ref="C32:C42"/>
    <mergeCell ref="C44:C46"/>
    <mergeCell ref="C47:C48"/>
    <mergeCell ref="C50:C63"/>
    <mergeCell ref="C23:C29"/>
  </mergeCells>
  <phoneticPr fontId="4" type="noConversion"/>
  <pageMargins left="0.25" right="0.25" top="0.75" bottom="0.75" header="0.3" footer="0.3"/>
  <pageSetup paperSize="9"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All Products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관리자</dc:creator>
  <cp:lastModifiedBy>RICH</cp:lastModifiedBy>
  <dcterms:created xsi:type="dcterms:W3CDTF">2023-01-02T02:35:17Z</dcterms:created>
  <dcterms:modified xsi:type="dcterms:W3CDTF">2026-02-25T07:59:50Z</dcterms:modified>
</cp:coreProperties>
</file>